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รายการเปลี่ยนแปลง" sheetId="1" r:id="rId1"/>
    <sheet name="สพป.3" sheetId="2" r:id="rId2"/>
    <sheet name="รายการตัดออก" sheetId="3" r:id="rId3"/>
  </sheets>
  <definedNames>
    <definedName name="_xlnm.Print_Titles" localSheetId="0">'รายการเปลี่ยนแปลง'!$6:$7</definedName>
    <definedName name="_xlnm.Print_Titles" localSheetId="1">'สพป.3'!$6:$7</definedName>
  </definedNames>
  <calcPr fullCalcOnLoad="1"/>
</workbook>
</file>

<file path=xl/sharedStrings.xml><?xml version="1.0" encoding="utf-8"?>
<sst xmlns="http://schemas.openxmlformats.org/spreadsheetml/2006/main" count="618" uniqueCount="341">
  <si>
    <t>ข้อมูลการเปลี่ยนแปลงจำนวนสมาชิก ส.พ.ค.จังหวัดเชียงใหม่</t>
  </si>
  <si>
    <t>เพิ่ม /</t>
  </si>
  <si>
    <t>ที่</t>
  </si>
  <si>
    <t>ชื่อ - สกุล</t>
  </si>
  <si>
    <t>หน่วย</t>
  </si>
  <si>
    <t>อำเภอ</t>
  </si>
  <si>
    <t>หน่วยงาน</t>
  </si>
  <si>
    <t>ด้วยเหตุ</t>
  </si>
  <si>
    <t>สังกัดเดิม /</t>
  </si>
  <si>
    <t>ตั้งแต่</t>
  </si>
  <si>
    <t>หมายเหตุ</t>
  </si>
  <si>
    <t>ลด</t>
  </si>
  <si>
    <t>สพค</t>
  </si>
  <si>
    <t>สถานศึกษา</t>
  </si>
  <si>
    <t>สังกัดใหม่</t>
  </si>
  <si>
    <t>งวด</t>
  </si>
  <si>
    <t>ฝากหัก / อื่น</t>
  </si>
  <si>
    <t>สมัคร</t>
  </si>
  <si>
    <t>ย้ายเข้า</t>
  </si>
  <si>
    <t>คืนสภาพ</t>
  </si>
  <si>
    <t>ตาย</t>
  </si>
  <si>
    <t>ลาออก</t>
  </si>
  <si>
    <t>ขาดส่ง</t>
  </si>
  <si>
    <t>ย้ายออก</t>
  </si>
  <si>
    <t>รายการเปลี่ยนแปลง</t>
  </si>
  <si>
    <t>ข้อมูลจำนวนสมาชิก ส.พ.ค.จังหวัดเชียงใหม่</t>
  </si>
  <si>
    <t xml:space="preserve">ลำดับ </t>
  </si>
  <si>
    <t xml:space="preserve">ยอด </t>
  </si>
  <si>
    <t xml:space="preserve">ราย </t>
  </si>
  <si>
    <t>รวม</t>
  </si>
  <si>
    <t>เจ้าของบัญชีเงินเดือน</t>
  </si>
  <si>
    <t>หัก</t>
  </si>
  <si>
    <t>เดือน</t>
  </si>
  <si>
    <t>สพป.ชม.เขต 3</t>
  </si>
  <si>
    <t>หน่วย สพป.ชม.เขต 3</t>
  </si>
  <si>
    <t>สพป.3</t>
  </si>
  <si>
    <t>นางเอื้องพร  สุภา</t>
  </si>
  <si>
    <t>นางศิริพร  จูมั่น</t>
  </si>
  <si>
    <t>นางสาวทัศนีย์  อรุณ</t>
  </si>
  <si>
    <t>นางสายสุณี อินจันทร์</t>
  </si>
  <si>
    <t>นางอำนวย   แสงแก้ว</t>
  </si>
  <si>
    <t>นายณรงค์   หมื่นเที่ยง</t>
  </si>
  <si>
    <t>นางรัศมี  เชยชุ่ม</t>
  </si>
  <si>
    <t>นายสุวินทร์  อุปนันท์</t>
  </si>
  <si>
    <t>นายสายัณห์   ขนุนทอง</t>
  </si>
  <si>
    <t>นางกาญจนา  ทัศน์จันทร์</t>
  </si>
  <si>
    <t>นายสมบัติ  สิทัน</t>
  </si>
  <si>
    <t>นายธเนศ  ประยูรสุข</t>
  </si>
  <si>
    <t>นายนิรันดร์  อวรรณา</t>
  </si>
  <si>
    <t>นางไพรินทร์  มังษา</t>
  </si>
  <si>
    <t>นายชาตรี  ขันด้วง</t>
  </si>
  <si>
    <t>นางมณี  จิระพงษ์ปรีดา</t>
  </si>
  <si>
    <t>นายอุดม  สาลี</t>
  </si>
  <si>
    <t>นายสุรินทร์ จิระพงษ์ปรีดา</t>
  </si>
  <si>
    <t>นายประยูร   ปราณีรักษ์</t>
  </si>
  <si>
    <t>นางสมพิศ  เทพดวงจันทร์</t>
  </si>
  <si>
    <t>นางวรรณเพ็ญ  หม่อนมา</t>
  </si>
  <si>
    <t>นางอัจฉราวดี  คนสูงเนิน</t>
  </si>
  <si>
    <t>นายสุนทร  เกษเกษี</t>
  </si>
  <si>
    <t>นางณุภัทรณีย์   ทัศเกตุ</t>
  </si>
  <si>
    <t>นางคัทลียา  หนองภักดี</t>
  </si>
  <si>
    <t>นางอุไรวรรณ   สุทธไชย</t>
  </si>
  <si>
    <t>นายโสภณ   ธิพึง</t>
  </si>
  <si>
    <t>นางวาสนา  บำรุงเกียรติ</t>
  </si>
  <si>
    <t>นางเตือนใจ  ปัญญาธรรม</t>
  </si>
  <si>
    <t>นายเสถียร  ปัญญาธรรม</t>
  </si>
  <si>
    <t>นายปริญญา  ยาประเสริฐ</t>
  </si>
  <si>
    <t>นางสาวพัชรินทร์ ชั้นอินทร์งาม</t>
  </si>
  <si>
    <t>นางชยาภรณ์  แสนศรี</t>
  </si>
  <si>
    <t>นายประสิทธิ์  สายชมภู</t>
  </si>
  <si>
    <t>นางอุบล ทองชัย</t>
  </si>
  <si>
    <t>นายทวี   ผ่องแผ้ว</t>
  </si>
  <si>
    <t>นางกิ่งกาญจน์ กันนาง</t>
  </si>
  <si>
    <t>นางจารุณี สุทธิสวรรค์</t>
  </si>
  <si>
    <t>นายวรสรวง  สุทธิสวรรค์</t>
  </si>
  <si>
    <t>นางสาวราณี ตุ่นฝั้น</t>
  </si>
  <si>
    <t>นางสาวจันจิรา อุดมา</t>
  </si>
  <si>
    <t>นางอัมพา มะลิใจ</t>
  </si>
  <si>
    <t>นางนงเยาว์ โพธิ์เงิน</t>
  </si>
  <si>
    <t>นางอุทัยวรรณ ฤทธิ์ฤาชัย</t>
  </si>
  <si>
    <t>นายเจษฎา ดอยแก่น</t>
  </si>
  <si>
    <t>นางยุพา   ทองปรอน</t>
  </si>
  <si>
    <t>นางวัชโรบล บิโข่</t>
  </si>
  <si>
    <t>นายยุทธศักดิ์ บิโข่</t>
  </si>
  <si>
    <t>นางสาวบัวบาน  กองราช</t>
  </si>
  <si>
    <t>นางพรรัตน์  นักสิงห์</t>
  </si>
  <si>
    <t>นางจีรพร  อิงคสันตติกุล</t>
  </si>
  <si>
    <t>นายมานิตย์   ศรีใส</t>
  </si>
  <si>
    <t>นางพิรัชพร  ศรีภูมินทร์</t>
  </si>
  <si>
    <t>นางวันเพ็ญ  ปัญโญกิจ</t>
  </si>
  <si>
    <t>นางศิราณี  ปัญโญกิจ</t>
  </si>
  <si>
    <t>นายสุรชาติ อุ่นจิรศักดิ์</t>
  </si>
  <si>
    <t>นางดอกสร้อย  บาลศรี</t>
  </si>
  <si>
    <t>นางโสพิศ  สุนะ</t>
  </si>
  <si>
    <t>นายแดง   นวลตา</t>
  </si>
  <si>
    <t>นางนงนุช  วิมลสุจริต</t>
  </si>
  <si>
    <t>นางซ่อนกลิ่น  รุ่งเรือง</t>
  </si>
  <si>
    <t>นางเกษรา  ศิลรักษ์</t>
  </si>
  <si>
    <t>นางอัญชลี  กาญจนสุวรรณ</t>
  </si>
  <si>
    <t>นางสายทอง  เที่ยงคำ</t>
  </si>
  <si>
    <t>นางวิภา  สมเกตุ</t>
  </si>
  <si>
    <t>นายถาวร   จเลมุนิล</t>
  </si>
  <si>
    <t>นายประหยัด  คงบุญแก้ว</t>
  </si>
  <si>
    <t>นายนิพันธุ์   เจิมจันทร์</t>
  </si>
  <si>
    <t>นายสำเร็จ  อุปละ</t>
  </si>
  <si>
    <t>นายอินผล   ศรีวงศ์</t>
  </si>
  <si>
    <t>นางรำแพน  สุพิณวงค์</t>
  </si>
  <si>
    <t>นางสำเนียง  ใหม่เทวินทร์</t>
  </si>
  <si>
    <t>นางสุรภี  สมวิจิตร</t>
  </si>
  <si>
    <t>นายบุญหนิม   จันทร์หอม</t>
  </si>
  <si>
    <t>นางนงคราญ  ใจธิตา</t>
  </si>
  <si>
    <t>นายบรรลือศักดิ์  รักษากิจ</t>
  </si>
  <si>
    <t>นายฐนิศร์  ฟื้นอินต๊ะศรี</t>
  </si>
  <si>
    <t>นางวันทนา  วัชระเสถียร</t>
  </si>
  <si>
    <t>นางรัชนี  อุดทา</t>
  </si>
  <si>
    <t>นางสุพัฒ  เนรังษี</t>
  </si>
  <si>
    <t>นางสาวจันวีนา  สุวรรณ์</t>
  </si>
  <si>
    <t>นายประวิทย์  โยธา</t>
  </si>
  <si>
    <t>นางอารีย์  โยธา</t>
  </si>
  <si>
    <t>นายสวัสดิ์  ปันผสม</t>
  </si>
  <si>
    <t>ว่าที่ร้อยตรีจงรักษ์  กันทา</t>
  </si>
  <si>
    <t>นางสาวภัทริน  มานิตวิริยกุล</t>
  </si>
  <si>
    <t>นางสาวกัลยาณี  ฤทธิลอม</t>
  </si>
  <si>
    <t>นายอนุชา  ยาประเสริฐ</t>
  </si>
  <si>
    <t>นางชวนพิศ  คล้ายหริ่ม</t>
  </si>
  <si>
    <t>นายนิรันดร ทนันชัยบุตร</t>
  </si>
  <si>
    <t>นางอำพร ยาวิลาศ</t>
  </si>
  <si>
    <t>นายพิริยะ  โพธิ์ประจำศีล</t>
  </si>
  <si>
    <t>นางมยุเรศ  จิโน</t>
  </si>
  <si>
    <t>นายวีระชัย  ลีพัฒนา</t>
  </si>
  <si>
    <t>นายศรีทน จองเซ</t>
  </si>
  <si>
    <t>นายฐิติ  นวชุติวงค์</t>
  </si>
  <si>
    <t>นายเอกนรินทร์  คล้ายหริ่ม</t>
  </si>
  <si>
    <t>นางสาวอำไพ  จิตรประสงค์</t>
  </si>
  <si>
    <t>นางสุชาวดี  โรจนวิจิตร</t>
  </si>
  <si>
    <t>นางรัตนา  วังษา</t>
  </si>
  <si>
    <t>นางศิรดา ชัยแก่น</t>
  </si>
  <si>
    <t>นายสุพัฒชัย  พรหมเผ่า</t>
  </si>
  <si>
    <t>นางธัญญารัตน์  วงษยา</t>
  </si>
  <si>
    <t>นางสาววันเพ็ญ  เส่งหล้า</t>
  </si>
  <si>
    <t>นายอำนวย หนองภักดี</t>
  </si>
  <si>
    <t>นายกวีวัธน์  พิพัฒน์ชาตรีกุล</t>
  </si>
  <si>
    <t>นายวิกรม ชัยมูล</t>
  </si>
  <si>
    <t>นางจิตติมณฑ์  ชูตายก</t>
  </si>
  <si>
    <t>นางสาวกฤติมากร  อึ่งบำเหน็จ</t>
  </si>
  <si>
    <t>นายพิทักษ์ชัย  วงศ์ตระกูล</t>
  </si>
  <si>
    <t>ว่าที่ร้อยเอกเสกสันต์  ครองสมบัติ</t>
  </si>
  <si>
    <t>นางสาวมุกดา  สร้อยสังวาลย์</t>
  </si>
  <si>
    <t>นางสาวชญณัฎฐณิชา  ธนชาญสิทธิ์</t>
  </si>
  <si>
    <t>นายสิทธิพล  คนสูงเนิน</t>
  </si>
  <si>
    <t>น.ส.มะลิ  สีพาชา</t>
  </si>
  <si>
    <t>นายวรกันต์  ศรีวิชัย</t>
  </si>
  <si>
    <t>น.ส.สายใจ สุวรรณ์</t>
  </si>
  <si>
    <t>น.ส.พจนา แสนคำ</t>
  </si>
  <si>
    <t>3-1 = 2</t>
  </si>
  <si>
    <t>ก.พ.61 / เพิ่ม 3</t>
  </si>
  <si>
    <t>น.ส.ทิพวรรณ บัวบาน</t>
  </si>
  <si>
    <t>น.ส.ปัญชรีย์ วชิรถาวรชัย</t>
  </si>
  <si>
    <t>ปรับ-เพิ่ม</t>
  </si>
  <si>
    <t>ปรับ-ลด</t>
  </si>
  <si>
    <t>รวม / ราย / ราย</t>
  </si>
  <si>
    <t>นาง มะลิวัลย์ วันวงษ์</t>
  </si>
  <si>
    <t>พย.61 / เพิ่ม 1</t>
  </si>
  <si>
    <t>นาง ชมพูนุช ท้าวแก้ว</t>
  </si>
  <si>
    <t>นางสาว บัวเขียว ชัยแก้ว</t>
  </si>
  <si>
    <t>นาง จันทรา บุญชู</t>
  </si>
  <si>
    <t>นาย จรูญ บุญชู</t>
  </si>
  <si>
    <t>นาย วัชรากร อุยี่</t>
  </si>
  <si>
    <t>นาง เยาวเรศ ชัยศรีสวัสดิ์</t>
  </si>
  <si>
    <t>นาย จันทร์ติ๊บ อุยี่</t>
  </si>
  <si>
    <t>ว่าที่ ร.ต. นพดล อินสอน</t>
  </si>
  <si>
    <t>นาง ปราณี อินสอน</t>
  </si>
  <si>
    <t>นาย อ้าย อินสอน</t>
  </si>
  <si>
    <t>นาง จินตนา เวชโกศล</t>
  </si>
  <si>
    <t>นาย วัฒนพงษ์ บุญหมั่น</t>
  </si>
  <si>
    <t>นาง จันทร์ฟอง บุญหมั่น</t>
  </si>
  <si>
    <t>นาย ทองดี บุญหมั่น</t>
  </si>
  <si>
    <t>นาง ทิพวรรณ์ อินสอน</t>
  </si>
  <si>
    <t>นาง นัยนา หวานเสียง</t>
  </si>
  <si>
    <t>นาย พนม หวานเสียง</t>
  </si>
  <si>
    <t>นาง นัยนา หวานเสียง : 1+1 = 2</t>
  </si>
  <si>
    <t>นางสาว เจนจิรา บุญชู : 1+1 = 2</t>
  </si>
  <si>
    <t>นางสาว เจนจิรา บุญชู : 2+1 = 3</t>
  </si>
  <si>
    <t>ทวน</t>
  </si>
  <si>
    <t>ข้าราชการประจำการ</t>
  </si>
  <si>
    <t>นายไมตรี สุวรรณ์</t>
  </si>
  <si>
    <t>นางกิ่งแก้ว เดชบุญ</t>
  </si>
  <si>
    <t>นางนลินี กิติน่าน</t>
  </si>
  <si>
    <t>นาง พรรณี มูลสถาน</t>
  </si>
  <si>
    <t>นาง บัวตอง สุขขะ</t>
  </si>
  <si>
    <t>นางสาว สุรพร มั่งคงสิทธิ์</t>
  </si>
  <si>
    <t>รร.บ้านปางปอย</t>
  </si>
  <si>
    <t>นาย ทศพล มั่นคงสิทธิ์</t>
  </si>
  <si>
    <t>นาง จันทกานต์ มั่นคงสิทธิ์</t>
  </si>
  <si>
    <t>นาง ศศิธร ศรีอิ่นแก้ว</t>
  </si>
  <si>
    <t>นาง รจนา สันใจ</t>
  </si>
  <si>
    <t>นาย ปิยะ เงาส่อง</t>
  </si>
  <si>
    <t>รร.บ้านห้วยคอกหมู</t>
  </si>
  <si>
    <t>นาย อินสอน เงาส่อง</t>
  </si>
  <si>
    <t>นาง แดง เงาส่อง</t>
  </si>
  <si>
    <t>นาง ชญาพิมพ์ สาหร่ายทิพย์</t>
  </si>
  <si>
    <t>นาย สมบัติ กองมูล</t>
  </si>
  <si>
    <t>นางสาว ฐิติชญาณ์ วงค์ก่ำ</t>
  </si>
  <si>
    <t>นาย สงกรานต์ วงค์ก่ำ</t>
  </si>
  <si>
    <t>นาย ปริญญา วชิรถาวรชัย</t>
  </si>
  <si>
    <t>นาง ประณมพร วชิรถาวรชัย</t>
  </si>
  <si>
    <t>นายกฤษดาพร นทีนันท์</t>
  </si>
  <si>
    <t>นาย เจษฎาพงษ์ นทีนันท์</t>
  </si>
  <si>
    <t>นายกฤษดาพร นทีนันท์ : 1+1 = 2</t>
  </si>
  <si>
    <t>นางวราภรณ์ นิยมเวช</t>
  </si>
  <si>
    <t>นายกฤษดาพร นทีนันท์ : 2+1 = 3</t>
  </si>
  <si>
    <t>นาย ธนาดุล เลาลี</t>
  </si>
  <si>
    <t>เดิม-คำนำ-สกุล : นางสาว ศรีวรรณ์ พงษ์ตัน</t>
  </si>
  <si>
    <t>นางศรีวรรณ์   ไชยเดช</t>
  </si>
  <si>
    <t>นาย พิภพ วชิรประภากร</t>
  </si>
  <si>
    <t>นาง นภัสร์นันท์ คำมา</t>
  </si>
  <si>
    <t>นาง เพียร พุทธรัตนะ</t>
  </si>
  <si>
    <t>นาย ชัยศิริ พุทธรัตนะ</t>
  </si>
  <si>
    <t>นาย เชาวลิต หล่อเถิน</t>
  </si>
  <si>
    <t>นาย ชัยพร หล่อเถิน</t>
  </si>
  <si>
    <t>นาง อารีย์ หล่อเถิน</t>
  </si>
  <si>
    <t>นาง พัทยา อินต๊ะแก้ว</t>
  </si>
  <si>
    <t>นาย ชาลี มุกดาสวรรค์</t>
  </si>
  <si>
    <t>นาง นารี มุกดาสวรรค์</t>
  </si>
  <si>
    <t>นาย กิติพงษ์ อุดทัย</t>
  </si>
  <si>
    <t>นาง นิภาภรณ์ หลวงเทพ</t>
  </si>
  <si>
    <t>นาย อุดม ใส่ใจ</t>
  </si>
  <si>
    <t>นางสาว ณพิชญา ทะนันชัย</t>
  </si>
  <si>
    <t>นาง แก้วพา จิโรจน์มนตรี</t>
  </si>
  <si>
    <t>นาง รำพัน คำยอง</t>
  </si>
  <si>
    <t>นางสาว ยุรฉัตร สิงห์ขา</t>
  </si>
  <si>
    <t>นาย สุวรรณ์ อุดทัย</t>
  </si>
  <si>
    <t>นางสาว ดวง สิงห์ขา</t>
  </si>
  <si>
    <t>นาง สุนเฮือน วชิรประภากร</t>
  </si>
  <si>
    <t>นาย ญาณวุฒิ ทะนันชัย</t>
  </si>
  <si>
    <t>นาย มานพ คำยอง</t>
  </si>
  <si>
    <t>นาง เครือวัลย์ โปธา</t>
  </si>
  <si>
    <t>นาย หว่าง เลาลี</t>
  </si>
  <si>
    <t>นาง ฐิติพร อรุณสุวรรณ : 3+1 = 4</t>
  </si>
  <si>
    <t>นาย ธนาดุล เลาลี : 1+1 = 2</t>
  </si>
  <si>
    <t>นาง จันทร์เพ็ญ ถิระเสาร์</t>
  </si>
  <si>
    <t>นาง ฐิติพร อรุณสุวรรณ : 1+1 = 2</t>
  </si>
  <si>
    <t>นาง ฐิติพร อรุณสุวรรณ</t>
  </si>
  <si>
    <t>นาย ศักดิ์ชัย อรุณสุวรรณ</t>
  </si>
  <si>
    <t>นาง ฐิติพร อรุณสุวรรณ : 2+1 = 3</t>
  </si>
  <si>
    <t>นางสาว รุจิรดา  จันทระ</t>
  </si>
  <si>
    <t>นางสาว หยาดภิรุณ ผลมาก</t>
  </si>
  <si>
    <t>สค.84</t>
  </si>
  <si>
    <t>เพิ่ม</t>
  </si>
  <si>
    <t>นางสาว กัญญภัทร์ นพรัตน์กูลประเสริฐ</t>
  </si>
  <si>
    <t>นาย วัชรพงษ์ นพรัตน์กูลประเสริฐ</t>
  </si>
  <si>
    <t>มค.65</t>
  </si>
  <si>
    <t>ค่าบำรุง</t>
  </si>
  <si>
    <t>เงินสงเคราะห์รายเดือน</t>
  </si>
  <si>
    <t>ค่าบำรุงประจำปี</t>
  </si>
  <si>
    <t>รวมหัก</t>
  </si>
  <si>
    <t>3/65</t>
  </si>
  <si>
    <t>นาง ประทุม ตามไท</t>
  </si>
  <si>
    <t>สพป.1</t>
  </si>
  <si>
    <t>บำนาญ</t>
  </si>
  <si>
    <t>ข้าราชการบำนาญ</t>
  </si>
  <si>
    <t>อำเภอฝาง</t>
  </si>
  <si>
    <t>นายกรกช  วัฒน์วิริยะ</t>
  </si>
  <si>
    <t>ประจำการ</t>
  </si>
  <si>
    <t>เพิ่ม [ + ]</t>
  </si>
  <si>
    <t xml:space="preserve">ลด [ - ] </t>
  </si>
  <si>
    <t>เกษียณปี 2565</t>
  </si>
  <si>
    <t>ม.ค. 66</t>
  </si>
  <si>
    <t>1/65</t>
  </si>
  <si>
    <t>นางเอื้องพร  สุภา - ไม่เป็น : 1-1 = 0</t>
  </si>
  <si>
    <t>นาง บัวนำ ยะวรรณ</t>
  </si>
  <si>
    <t>สพป.2</t>
  </si>
  <si>
    <t>ประจำ</t>
  </si>
  <si>
    <t>12/65</t>
  </si>
  <si>
    <t>เมืองเชียงใหม่</t>
  </si>
  <si>
    <t>5/66</t>
  </si>
  <si>
    <t>ชำระผ่านธนาคาร</t>
  </si>
  <si>
    <t>นางดวงแก้ว จิระพงษ์ปรีดา</t>
  </si>
  <si>
    <t>นายสุรินทร์ จิระพงษ์ปรีดา : 1+1 = 2</t>
  </si>
  <si>
    <t>6/66</t>
  </si>
  <si>
    <t>ลาออกราชการ</t>
  </si>
  <si>
    <t>นาย หว่าง เลาลี : 2-1 = 1</t>
  </si>
  <si>
    <t>ส.ค.66</t>
  </si>
  <si>
    <t>8/66</t>
  </si>
  <si>
    <t>ดอยสะเก็ด</t>
  </si>
  <si>
    <t>โรงเรียนบ้านป่าป้อง</t>
  </si>
  <si>
    <t>7/66</t>
  </si>
  <si>
    <t>ทวน 7/66 = 270 บาท</t>
  </si>
  <si>
    <t>โรงเรียนบ้านป่าเสร้า</t>
  </si>
  <si>
    <t>ทวน 7/66 = 270x2 = 540 บาท</t>
  </si>
  <si>
    <t>นาง บัวใส กู่หลู่</t>
  </si>
  <si>
    <t>นางสาว ภัทริน  มานิตวิริยกุล : 1+1 = 2</t>
  </si>
  <si>
    <t>ปป.ชื่อ-สกุล :นาง ลภิศรดา  ธันยารัตน์ศรัณ</t>
  </si>
  <si>
    <t>นางสาว เจนจิรา บุญชู</t>
  </si>
  <si>
    <t>เพิ่ม : 3 / กย.66</t>
  </si>
  <si>
    <t>ทวน 8/66 = 345x3 = 1,035 บาท</t>
  </si>
  <si>
    <t>นาย กฤษดาพร นทีนันท์ : 1+1 = 2</t>
  </si>
  <si>
    <t>นาย กฤษดาพร นทีนันท์ : 2+1 = 3</t>
  </si>
  <si>
    <t>โรงเรียนบ้านโป่งกุ่ม</t>
  </si>
  <si>
    <t>ทวน 8/66 = 345 บาท</t>
  </si>
  <si>
    <t>นาย รณชัย โถดอก</t>
  </si>
  <si>
    <t>10/66</t>
  </si>
  <si>
    <t>นาย บุญรัตน์ โถดอก</t>
  </si>
  <si>
    <t>ต.ค. 66</t>
  </si>
  <si>
    <t>นายรณชัย  โถดอก : 1-1 = 0</t>
  </si>
  <si>
    <t>นาย อารุณ อินทะวงค์</t>
  </si>
  <si>
    <t>นางสาว จ๊ะ เลาจาง</t>
  </si>
  <si>
    <t>นาง รัศมี เลาลี</t>
  </si>
  <si>
    <t>นาง ไม วงศ์อภิชน</t>
  </si>
  <si>
    <t>10/65</t>
  </si>
  <si>
    <t>เกษียณปี 66</t>
  </si>
  <si>
    <t>นายเอกชัย สีพาชา</t>
  </si>
  <si>
    <t>นายธนะพันธ์ ทามัง</t>
  </si>
  <si>
    <t>รายการรับฝากชำระ</t>
  </si>
  <si>
    <t>ยอดที่ 1</t>
  </si>
  <si>
    <t>ยอดที่ 2</t>
  </si>
  <si>
    <t>ยอดที่ 3</t>
  </si>
  <si>
    <t>ยอดที่ 4</t>
  </si>
  <si>
    <t>ยอดที่ 5</t>
  </si>
  <si>
    <t>นางขวัญเรียม   ปราณีรักษ์</t>
  </si>
  <si>
    <t>นาง คิด ขาวงาม</t>
  </si>
  <si>
    <t>นาย จิรศักดิ์ ขาวงาม</t>
  </si>
  <si>
    <t>นางสาว จตุพร สุวรรณขาวงาม</t>
  </si>
  <si>
    <t>นางสาว ชญณัฎฐณิชา  ธนชาญสิทธิ์</t>
  </si>
  <si>
    <t>นางสาว มัณฑนากร เขื่อนขันธ์</t>
  </si>
  <si>
    <t>ปี 67</t>
  </si>
  <si>
    <t>ไม่เป็น - สพค.</t>
  </si>
  <si>
    <t>นายสมจิตร  ฟื้นอินต๊ะศรี</t>
  </si>
  <si>
    <t>นางอำนวย  ฟื้นอินต๊ะศรี</t>
  </si>
  <si>
    <t>ปรับลด :</t>
  </si>
  <si>
    <t>2/67</t>
  </si>
  <si>
    <t>ไม่มี</t>
  </si>
  <si>
    <t>เนื่องจากเป็น อัตราจ้าง  ปัจจุบันหักผ่าน : ธนาคาร - ส.พ.ค.</t>
  </si>
  <si>
    <t>นายฐนิศร์  ฟื้นอินต๊ะศรี-ไม่เป็น สพค : 2-2 = 0</t>
  </si>
  <si>
    <t>จำนวนทั้งสิ้น  200  คน</t>
  </si>
  <si>
    <t>มี.ค.67</t>
  </si>
  <si>
    <t>เม.ย. 67 / รวมทั้งสิ้น</t>
  </si>
  <si>
    <t>เม.ย.67</t>
  </si>
  <si>
    <t>ประจำเดือน :  เมษายน  2567</t>
  </si>
  <si>
    <t>หักรายละ  435.00  บาท  ( 29 ราย x 15 บาท )</t>
  </si>
  <si>
    <t>ประจำเดือน : เมษายน 2567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</si>
</sst>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double"/>
      <sz val="10"/>
      <name val="Arial"/>
      <family val="2"/>
    </font>
    <font>
      <sz val="10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double"/>
      <sz val="11"/>
      <color indexed="8"/>
      <name val="Tahoma"/>
      <family val="2"/>
    </font>
    <font>
      <sz val="11"/>
      <name val="Tahoma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3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double"/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rgb="FF7030A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ck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 vertical="top"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1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3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42" applyFont="1" applyBorder="1" applyAlignment="1">
      <alignment wrapText="1" readingOrder="1"/>
      <protection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188" fontId="5" fillId="0" borderId="13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3" fontId="5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left" wrapText="1"/>
    </xf>
    <xf numFmtId="3" fontId="9" fillId="0" borderId="13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3" fillId="0" borderId="17" xfId="0" applyFont="1" applyBorder="1" applyAlignment="1">
      <alignment horizontal="left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 horizontal="center" wrapText="1"/>
    </xf>
    <xf numFmtId="0" fontId="5" fillId="0" borderId="18" xfId="0" applyFont="1" applyBorder="1" applyAlignment="1">
      <alignment/>
    </xf>
    <xf numFmtId="188" fontId="5" fillId="0" borderId="18" xfId="0" applyNumberFormat="1" applyFont="1" applyBorder="1" applyAlignment="1">
      <alignment horizontal="center" wrapText="1"/>
    </xf>
    <xf numFmtId="3" fontId="7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10" fillId="0" borderId="13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8" fillId="0" borderId="13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43" fontId="11" fillId="0" borderId="13" xfId="36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Border="1" applyAlignment="1">
      <alignment horizontal="right"/>
    </xf>
    <xf numFmtId="3" fontId="53" fillId="0" borderId="0" xfId="0" applyNumberFormat="1" applyFont="1" applyAlignment="1">
      <alignment horizontal="center"/>
    </xf>
    <xf numFmtId="0" fontId="47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54" fillId="0" borderId="13" xfId="0" applyFont="1" applyBorder="1" applyAlignment="1">
      <alignment horizontal="center"/>
    </xf>
    <xf numFmtId="0" fontId="55" fillId="0" borderId="13" xfId="0" applyFont="1" applyBorder="1" applyAlignment="1">
      <alignment/>
    </xf>
    <xf numFmtId="188" fontId="55" fillId="0" borderId="13" xfId="0" applyNumberFormat="1" applyFont="1" applyBorder="1" applyAlignment="1">
      <alignment horizontal="left" wrapText="1"/>
    </xf>
    <xf numFmtId="0" fontId="54" fillId="0" borderId="13" xfId="0" applyFont="1" applyBorder="1" applyAlignment="1">
      <alignment horizontal="left"/>
    </xf>
    <xf numFmtId="3" fontId="55" fillId="0" borderId="13" xfId="0" applyNumberFormat="1" applyFont="1" applyBorder="1" applyAlignment="1">
      <alignment horizontal="center" wrapText="1"/>
    </xf>
    <xf numFmtId="3" fontId="56" fillId="0" borderId="13" xfId="0" applyNumberFormat="1" applyFont="1" applyBorder="1" applyAlignment="1">
      <alignment horizontal="right" vertical="center" wrapText="1"/>
    </xf>
    <xf numFmtId="3" fontId="55" fillId="0" borderId="13" xfId="0" applyNumberFormat="1" applyFont="1" applyBorder="1" applyAlignment="1">
      <alignment horizontal="right" vertical="center" wrapText="1"/>
    </xf>
    <xf numFmtId="43" fontId="57" fillId="0" borderId="13" xfId="36" applyFont="1" applyBorder="1" applyAlignment="1">
      <alignment horizontal="right" vertical="center" wrapText="1"/>
    </xf>
    <xf numFmtId="3" fontId="54" fillId="0" borderId="13" xfId="0" applyNumberFormat="1" applyFont="1" applyBorder="1" applyAlignment="1">
      <alignment horizontal="left" wrapText="1"/>
    </xf>
    <xf numFmtId="0" fontId="54" fillId="0" borderId="0" xfId="0" applyFont="1" applyAlignment="1">
      <alignment/>
    </xf>
    <xf numFmtId="0" fontId="58" fillId="0" borderId="13" xfId="0" applyFont="1" applyBorder="1" applyAlignment="1">
      <alignment/>
    </xf>
    <xf numFmtId="0" fontId="55" fillId="0" borderId="0" xfId="0" applyFont="1" applyAlignment="1">
      <alignment/>
    </xf>
    <xf numFmtId="0" fontId="54" fillId="0" borderId="17" xfId="0" applyFont="1" applyBorder="1" applyAlignment="1">
      <alignment horizontal="left"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left"/>
    </xf>
    <xf numFmtId="0" fontId="55" fillId="0" borderId="13" xfId="0" applyFont="1" applyBorder="1" applyAlignment="1">
      <alignment wrapText="1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188" fontId="55" fillId="0" borderId="0" xfId="0" applyNumberFormat="1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3" fontId="55" fillId="0" borderId="0" xfId="0" applyNumberFormat="1" applyFont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43" fontId="57" fillId="0" borderId="0" xfId="36" applyFont="1" applyBorder="1" applyAlignment="1">
      <alignment horizontal="right" vertical="center" wrapText="1"/>
    </xf>
    <xf numFmtId="0" fontId="55" fillId="0" borderId="0" xfId="0" applyFont="1" applyBorder="1" applyAlignment="1">
      <alignment wrapText="1"/>
    </xf>
    <xf numFmtId="3" fontId="54" fillId="0" borderId="13" xfId="0" applyNumberFormat="1" applyFont="1" applyBorder="1" applyAlignment="1">
      <alignment horizont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left" wrapText="1"/>
    </xf>
    <xf numFmtId="3" fontId="55" fillId="0" borderId="0" xfId="0" applyNumberFormat="1" applyFont="1" applyAlignment="1">
      <alignment wrapText="1"/>
    </xf>
    <xf numFmtId="4" fontId="55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 wrapText="1"/>
    </xf>
    <xf numFmtId="3" fontId="54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9" fillId="0" borderId="13" xfId="0" applyFont="1" applyBorder="1" applyAlignment="1">
      <alignment horizontal="left"/>
    </xf>
    <xf numFmtId="0" fontId="60" fillId="0" borderId="13" xfId="0" applyFont="1" applyBorder="1" applyAlignment="1">
      <alignment/>
    </xf>
    <xf numFmtId="0" fontId="59" fillId="0" borderId="13" xfId="0" applyFont="1" applyBorder="1" applyAlignment="1">
      <alignment horizontal="center"/>
    </xf>
    <xf numFmtId="188" fontId="59" fillId="0" borderId="13" xfId="0" applyNumberFormat="1" applyFont="1" applyBorder="1" applyAlignment="1">
      <alignment horizontal="left" wrapText="1"/>
    </xf>
    <xf numFmtId="3" fontId="59" fillId="0" borderId="13" xfId="0" applyNumberFormat="1" applyFont="1" applyBorder="1" applyAlignment="1">
      <alignment horizontal="center" wrapText="1"/>
    </xf>
    <xf numFmtId="3" fontId="59" fillId="0" borderId="13" xfId="0" applyNumberFormat="1" applyFont="1" applyBorder="1" applyAlignment="1">
      <alignment horizontal="right" vertical="center" wrapText="1"/>
    </xf>
    <xf numFmtId="43" fontId="61" fillId="0" borderId="13" xfId="36" applyFont="1" applyBorder="1" applyAlignment="1">
      <alignment horizontal="right" vertical="center" wrapText="1"/>
    </xf>
    <xf numFmtId="3" fontId="59" fillId="0" borderId="13" xfId="0" applyNumberFormat="1" applyFont="1" applyBorder="1" applyAlignment="1">
      <alignment horizontal="left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2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3" fontId="3" fillId="0" borderId="1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left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2" fillId="0" borderId="24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4" fillId="0" borderId="24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3" fontId="3" fillId="0" borderId="24" xfId="0" applyNumberFormat="1" applyFont="1" applyBorder="1" applyAlignment="1">
      <alignment horizontal="left" shrinkToFit="1"/>
    </xf>
    <xf numFmtId="0" fontId="3" fillId="0" borderId="24" xfId="0" applyFont="1" applyBorder="1" applyAlignment="1">
      <alignment shrinkToFit="1"/>
    </xf>
    <xf numFmtId="3" fontId="3" fillId="0" borderId="0" xfId="0" applyNumberFormat="1" applyFont="1" applyBorder="1" applyAlignment="1">
      <alignment shrinkToFit="1"/>
    </xf>
    <xf numFmtId="3" fontId="5" fillId="0" borderId="0" xfId="0" applyNumberFormat="1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left" shrinkToFit="1"/>
    </xf>
    <xf numFmtId="3" fontId="3" fillId="0" borderId="24" xfId="0" applyNumberFormat="1" applyFont="1" applyBorder="1" applyAlignment="1">
      <alignment horizontal="left"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5" fillId="0" borderId="24" xfId="0" applyFont="1" applyBorder="1" applyAlignment="1">
      <alignment shrinkToFit="1"/>
    </xf>
    <xf numFmtId="3" fontId="3" fillId="0" borderId="24" xfId="0" applyNumberFormat="1" applyFont="1" applyBorder="1" applyAlignment="1">
      <alignment horizontal="right" shrinkToFit="1"/>
    </xf>
    <xf numFmtId="0" fontId="3" fillId="0" borderId="13" xfId="0" applyFont="1" applyBorder="1" applyAlignment="1">
      <alignment/>
    </xf>
    <xf numFmtId="43" fontId="62" fillId="0" borderId="13" xfId="36" applyFont="1" applyBorder="1" applyAlignment="1">
      <alignment horizontal="right" vertical="center" wrapText="1"/>
    </xf>
    <xf numFmtId="3" fontId="63" fillId="0" borderId="13" xfId="0" applyNumberFormat="1" applyFont="1" applyBorder="1" applyAlignment="1">
      <alignment horizontal="right" wrapText="1"/>
    </xf>
    <xf numFmtId="3" fontId="64" fillId="0" borderId="13" xfId="0" applyNumberFormat="1" applyFont="1" applyBorder="1" applyAlignment="1">
      <alignment horizontal="right" wrapText="1"/>
    </xf>
    <xf numFmtId="43" fontId="64" fillId="0" borderId="18" xfId="36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left" shrinkToFit="1"/>
    </xf>
    <xf numFmtId="0" fontId="3" fillId="0" borderId="14" xfId="0" applyFont="1" applyBorder="1" applyAlignment="1">
      <alignment/>
    </xf>
    <xf numFmtId="0" fontId="63" fillId="0" borderId="13" xfId="0" applyFont="1" applyBorder="1" applyAlignment="1">
      <alignment horizontal="left"/>
    </xf>
    <xf numFmtId="0" fontId="64" fillId="0" borderId="13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49" fontId="63" fillId="0" borderId="13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3" fontId="65" fillId="0" borderId="13" xfId="0" applyNumberFormat="1" applyFont="1" applyBorder="1" applyAlignment="1">
      <alignment horizontal="right" vertical="center" wrapText="1"/>
    </xf>
    <xf numFmtId="0" fontId="66" fillId="0" borderId="13" xfId="0" applyFont="1" applyBorder="1" applyAlignment="1">
      <alignment horizontal="center"/>
    </xf>
    <xf numFmtId="188" fontId="66" fillId="0" borderId="13" xfId="0" applyNumberFormat="1" applyFont="1" applyBorder="1" applyAlignment="1">
      <alignment horizontal="left" wrapText="1"/>
    </xf>
    <xf numFmtId="0" fontId="66" fillId="0" borderId="13" xfId="0" applyFont="1" applyBorder="1" applyAlignment="1">
      <alignment horizontal="left"/>
    </xf>
    <xf numFmtId="3" fontId="66" fillId="0" borderId="13" xfId="0" applyNumberFormat="1" applyFont="1" applyBorder="1" applyAlignment="1">
      <alignment horizontal="center" wrapText="1"/>
    </xf>
    <xf numFmtId="3" fontId="66" fillId="0" borderId="13" xfId="0" applyNumberFormat="1" applyFont="1" applyBorder="1" applyAlignment="1">
      <alignment horizontal="right" vertical="center" wrapText="1"/>
    </xf>
    <xf numFmtId="43" fontId="67" fillId="0" borderId="13" xfId="36" applyFont="1" applyBorder="1" applyAlignment="1">
      <alignment horizontal="right" vertical="center" wrapText="1"/>
    </xf>
    <xf numFmtId="3" fontId="66" fillId="0" borderId="24" xfId="0" applyNumberFormat="1" applyFont="1" applyBorder="1" applyAlignment="1">
      <alignment horizontal="left" shrinkToFit="1"/>
    </xf>
    <xf numFmtId="0" fontId="66" fillId="0" borderId="0" xfId="0" applyFont="1" applyAlignment="1">
      <alignment/>
    </xf>
    <xf numFmtId="0" fontId="66" fillId="0" borderId="13" xfId="0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66" fillId="0" borderId="0" xfId="0" applyNumberFormat="1" applyFont="1" applyBorder="1" applyAlignment="1">
      <alignment horizontal="left" shrinkToFit="1"/>
    </xf>
    <xf numFmtId="3" fontId="54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3" fontId="59" fillId="0" borderId="0" xfId="0" applyNumberFormat="1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shrinkToFit="1"/>
    </xf>
    <xf numFmtId="0" fontId="4" fillId="0" borderId="23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heet1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5.57421875" style="2" customWidth="1"/>
    <col min="2" max="2" width="4.421875" style="2" customWidth="1"/>
    <col min="3" max="3" width="22.140625" style="2" customWidth="1"/>
    <col min="4" max="4" width="7.421875" style="4" customWidth="1"/>
    <col min="5" max="5" width="8.7109375" style="2" bestFit="1" customWidth="1"/>
    <col min="6" max="6" width="16.8515625" style="2" customWidth="1"/>
    <col min="7" max="7" width="8.00390625" style="2" customWidth="1"/>
    <col min="8" max="8" width="6.421875" style="4" customWidth="1"/>
    <col min="9" max="9" width="11.7109375" style="2" customWidth="1"/>
    <col min="10" max="10" width="14.57421875" style="3" customWidth="1"/>
    <col min="11" max="11" width="5.421875" style="3" customWidth="1"/>
    <col min="12" max="12" width="32.8515625" style="3" customWidth="1"/>
    <col min="13" max="13" width="16.140625" style="2" bestFit="1" customWidth="1"/>
    <col min="14" max="16384" width="9.00390625" style="2" customWidth="1"/>
  </cols>
  <sheetData>
    <row r="1" spans="1:12" ht="21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4"/>
      <c r="L1" s="56"/>
    </row>
    <row r="2" spans="1:12" ht="21" customHeight="1">
      <c r="A2" s="135" t="s">
        <v>338</v>
      </c>
      <c r="L2" s="2"/>
    </row>
    <row r="3" spans="1:6" ht="21" customHeight="1">
      <c r="A3" s="4" t="s">
        <v>339</v>
      </c>
      <c r="B3" s="4"/>
      <c r="C3" s="4"/>
      <c r="E3" s="4"/>
      <c r="F3" s="4"/>
    </row>
    <row r="4" spans="1:12" ht="21" customHeight="1">
      <c r="A4" s="4" t="s">
        <v>34</v>
      </c>
      <c r="B4" s="1"/>
      <c r="C4" s="1"/>
      <c r="D4" s="1"/>
      <c r="E4" s="1"/>
      <c r="F4" s="1"/>
      <c r="G4" s="1"/>
      <c r="H4" s="2"/>
      <c r="I4" s="3"/>
      <c r="J4" s="4"/>
      <c r="L4" s="57"/>
    </row>
    <row r="5" spans="1:12" ht="21" customHeight="1" thickBot="1">
      <c r="A5" s="4" t="s">
        <v>334</v>
      </c>
      <c r="D5" s="2"/>
      <c r="H5" s="2"/>
      <c r="I5" s="3"/>
      <c r="L5" s="57"/>
    </row>
    <row r="6" spans="1:13" s="8" customFormat="1" ht="19.5" customHeight="1" thickTop="1">
      <c r="A6" s="6" t="s">
        <v>1</v>
      </c>
      <c r="B6" s="7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6" t="s">
        <v>7</v>
      </c>
      <c r="H6" s="7" t="s">
        <v>4</v>
      </c>
      <c r="I6" s="7" t="s">
        <v>5</v>
      </c>
      <c r="J6" s="7" t="s">
        <v>8</v>
      </c>
      <c r="K6" s="7" t="s">
        <v>9</v>
      </c>
      <c r="L6" s="7" t="s">
        <v>10</v>
      </c>
      <c r="M6" s="4"/>
    </row>
    <row r="7" spans="1:13" s="8" customFormat="1" ht="19.5" customHeight="1" thickBot="1">
      <c r="A7" s="9" t="s">
        <v>11</v>
      </c>
      <c r="B7" s="10"/>
      <c r="C7" s="9"/>
      <c r="D7" s="10" t="s">
        <v>12</v>
      </c>
      <c r="E7" s="10"/>
      <c r="F7" s="10" t="s">
        <v>13</v>
      </c>
      <c r="G7" s="9"/>
      <c r="H7" s="10" t="s">
        <v>12</v>
      </c>
      <c r="I7" s="10"/>
      <c r="J7" s="10" t="s">
        <v>14</v>
      </c>
      <c r="K7" s="10" t="s">
        <v>15</v>
      </c>
      <c r="L7" s="10" t="s">
        <v>16</v>
      </c>
      <c r="M7" s="4"/>
    </row>
    <row r="8" spans="1:12" ht="19.5" customHeight="1" thickTop="1">
      <c r="A8" s="11"/>
      <c r="B8" s="12"/>
      <c r="C8" s="11"/>
      <c r="D8" s="12"/>
      <c r="E8" s="12"/>
      <c r="F8" s="12"/>
      <c r="G8" s="11"/>
      <c r="H8" s="12"/>
      <c r="I8" s="12"/>
      <c r="J8" s="12"/>
      <c r="K8" s="12"/>
      <c r="L8" s="12"/>
    </row>
    <row r="9" spans="1:12" ht="19.5" customHeight="1">
      <c r="A9" s="13"/>
      <c r="B9" s="13"/>
      <c r="C9" s="13"/>
      <c r="D9" s="14" t="s">
        <v>35</v>
      </c>
      <c r="E9" s="13"/>
      <c r="F9" s="15" t="s">
        <v>335</v>
      </c>
      <c r="G9" s="13"/>
      <c r="H9" s="13">
        <v>200</v>
      </c>
      <c r="I9" s="13"/>
      <c r="J9" s="23"/>
      <c r="K9" s="23"/>
      <c r="L9" s="23"/>
    </row>
    <row r="10" spans="1:12" s="4" customFormat="1" ht="19.5" customHeight="1">
      <c r="A10" s="14"/>
      <c r="B10" s="14"/>
      <c r="C10" s="14"/>
      <c r="D10" s="14"/>
      <c r="E10" s="14"/>
      <c r="F10" s="13" t="s">
        <v>17</v>
      </c>
      <c r="G10" s="13"/>
      <c r="H10" s="13"/>
      <c r="I10" s="13"/>
      <c r="J10" s="23"/>
      <c r="K10" s="23"/>
      <c r="L10" s="23"/>
    </row>
    <row r="11" spans="1:12" s="4" customFormat="1" ht="19.5" customHeight="1">
      <c r="A11" s="14"/>
      <c r="B11" s="14"/>
      <c r="C11" s="24"/>
      <c r="D11" s="14"/>
      <c r="E11" s="14"/>
      <c r="F11" s="13" t="s">
        <v>18</v>
      </c>
      <c r="G11" s="13"/>
      <c r="H11" s="13"/>
      <c r="I11" s="13"/>
      <c r="J11" s="23"/>
      <c r="K11" s="23"/>
      <c r="L11" s="23"/>
    </row>
    <row r="12" spans="1:12" ht="19.5" customHeight="1">
      <c r="A12" s="13"/>
      <c r="B12" s="13"/>
      <c r="C12" s="16"/>
      <c r="D12" s="14"/>
      <c r="E12" s="13"/>
      <c r="F12" s="13" t="s">
        <v>158</v>
      </c>
      <c r="G12" s="13"/>
      <c r="H12" s="27"/>
      <c r="I12" s="27"/>
      <c r="J12" s="15"/>
      <c r="K12" s="15"/>
      <c r="L12" s="15"/>
    </row>
    <row r="13" spans="1:12" ht="19.5" customHeight="1">
      <c r="A13" s="13"/>
      <c r="B13" s="13"/>
      <c r="C13" s="16"/>
      <c r="D13" s="14"/>
      <c r="E13" s="13"/>
      <c r="F13" s="13" t="s">
        <v>19</v>
      </c>
      <c r="G13" s="13"/>
      <c r="H13" s="27"/>
      <c r="I13" s="27"/>
      <c r="J13" s="15"/>
      <c r="K13" s="15"/>
      <c r="L13" s="15"/>
    </row>
    <row r="14" spans="1:12" ht="19.5" customHeight="1">
      <c r="A14" s="13"/>
      <c r="B14" s="13"/>
      <c r="C14" s="16"/>
      <c r="D14" s="14"/>
      <c r="E14" s="13"/>
      <c r="F14" s="13" t="s">
        <v>20</v>
      </c>
      <c r="G14" s="13"/>
      <c r="H14" s="27"/>
      <c r="I14" s="27"/>
      <c r="J14" s="15"/>
      <c r="K14" s="15"/>
      <c r="L14" s="15"/>
    </row>
    <row r="15" spans="1:12" s="4" customFormat="1" ht="19.5" customHeight="1">
      <c r="A15" s="14"/>
      <c r="B15" s="14"/>
      <c r="C15" s="24"/>
      <c r="D15" s="14"/>
      <c r="E15" s="14"/>
      <c r="F15" s="13" t="s">
        <v>21</v>
      </c>
      <c r="G15" s="13"/>
      <c r="H15" s="27"/>
      <c r="I15" s="27"/>
      <c r="J15" s="23"/>
      <c r="K15" s="23"/>
      <c r="L15" s="23"/>
    </row>
    <row r="16" spans="1:12" ht="19.5" customHeight="1">
      <c r="A16" s="13"/>
      <c r="B16" s="13"/>
      <c r="C16" s="16"/>
      <c r="D16" s="14"/>
      <c r="E16" s="13"/>
      <c r="F16" s="13" t="s">
        <v>22</v>
      </c>
      <c r="G16" s="13"/>
      <c r="H16" s="27"/>
      <c r="I16" s="27"/>
      <c r="J16" s="15"/>
      <c r="K16" s="15"/>
      <c r="L16" s="15"/>
    </row>
    <row r="17" spans="1:12" ht="19.5" customHeight="1">
      <c r="A17" s="13"/>
      <c r="B17" s="13"/>
      <c r="C17" s="16"/>
      <c r="D17" s="14"/>
      <c r="E17" s="13"/>
      <c r="F17" s="13" t="s">
        <v>23</v>
      </c>
      <c r="G17" s="13"/>
      <c r="H17" s="27"/>
      <c r="I17" s="13"/>
      <c r="J17" s="15"/>
      <c r="K17" s="15"/>
      <c r="L17" s="15"/>
    </row>
    <row r="18" spans="1:12" s="4" customFormat="1" ht="19.5" customHeight="1" thickBot="1">
      <c r="A18" s="14"/>
      <c r="B18" s="14"/>
      <c r="C18" s="24"/>
      <c r="D18" s="14"/>
      <c r="E18" s="14"/>
      <c r="F18" s="13" t="s">
        <v>159</v>
      </c>
      <c r="G18" s="13"/>
      <c r="H18" s="27"/>
      <c r="I18" s="27"/>
      <c r="J18" s="23"/>
      <c r="K18" s="23"/>
      <c r="L18" s="23"/>
    </row>
    <row r="19" spans="1:12" ht="19.5" customHeight="1" thickBot="1" thickTop="1">
      <c r="A19" s="13"/>
      <c r="B19" s="13"/>
      <c r="C19" s="16"/>
      <c r="D19" s="14"/>
      <c r="E19" s="13"/>
      <c r="F19" s="25" t="s">
        <v>337</v>
      </c>
      <c r="G19" s="26"/>
      <c r="H19" s="26">
        <f>H9+H10+H11+H12+H13-H14-H15-H16-H17-H18</f>
        <v>200</v>
      </c>
      <c r="I19" s="27"/>
      <c r="J19" s="23"/>
      <c r="K19" s="15"/>
      <c r="L19" s="15"/>
    </row>
    <row r="20" spans="1:12" s="65" customFormat="1" ht="19.5" customHeight="1" thickTop="1">
      <c r="A20" s="13"/>
      <c r="B20" s="13"/>
      <c r="C20" s="16"/>
      <c r="D20" s="14"/>
      <c r="E20" s="13"/>
      <c r="F20" s="13"/>
      <c r="G20" s="13"/>
      <c r="H20" s="39"/>
      <c r="I20" s="13"/>
      <c r="J20" s="13"/>
      <c r="K20" s="15"/>
      <c r="L20" s="15"/>
    </row>
    <row r="21" spans="1:12" s="65" customFormat="1" ht="19.5" customHeight="1">
      <c r="A21" s="13"/>
      <c r="B21" s="13"/>
      <c r="C21" s="16"/>
      <c r="D21" s="14"/>
      <c r="E21" s="13"/>
      <c r="F21" s="13"/>
      <c r="G21" s="13"/>
      <c r="H21" s="39"/>
      <c r="I21" s="13"/>
      <c r="J21" s="13"/>
      <c r="K21" s="15"/>
      <c r="L21" s="15"/>
    </row>
    <row r="22" spans="1:12" s="65" customFormat="1" ht="19.5" customHeight="1">
      <c r="A22" s="13"/>
      <c r="B22" s="13"/>
      <c r="C22" s="13"/>
      <c r="D22" s="14" t="s">
        <v>35</v>
      </c>
      <c r="E22" s="13"/>
      <c r="F22" s="13" t="s">
        <v>263</v>
      </c>
      <c r="G22" s="13">
        <f>H9</f>
        <v>200</v>
      </c>
      <c r="H22" s="74"/>
      <c r="I22" s="18"/>
      <c r="J22" s="15"/>
      <c r="K22" s="15"/>
      <c r="L22" s="15"/>
    </row>
    <row r="23" spans="1:12" s="65" customFormat="1" ht="19.5" customHeight="1">
      <c r="A23" s="13"/>
      <c r="B23" s="13"/>
      <c r="C23" s="13"/>
      <c r="D23" s="14"/>
      <c r="E23" s="13"/>
      <c r="F23" s="14" t="s">
        <v>264</v>
      </c>
      <c r="G23" s="14">
        <f>H10+H11+H12+H13</f>
        <v>0</v>
      </c>
      <c r="H23" s="74"/>
      <c r="I23" s="18"/>
      <c r="J23" s="15"/>
      <c r="K23" s="15"/>
      <c r="L23" s="15"/>
    </row>
    <row r="24" spans="1:12" s="65" customFormat="1" ht="19.5" customHeight="1" thickBot="1">
      <c r="A24" s="13"/>
      <c r="B24" s="13"/>
      <c r="C24" s="13"/>
      <c r="D24" s="14"/>
      <c r="E24" s="13"/>
      <c r="F24" s="13" t="s">
        <v>265</v>
      </c>
      <c r="G24" s="13">
        <f>H14+H15+H16+H17+H18</f>
        <v>0</v>
      </c>
      <c r="H24" s="74"/>
      <c r="I24" s="18"/>
      <c r="J24" s="15"/>
      <c r="K24" s="15"/>
      <c r="L24" s="15"/>
    </row>
    <row r="25" spans="1:12" s="65" customFormat="1" ht="19.5" customHeight="1" thickBot="1">
      <c r="A25" s="13"/>
      <c r="B25" s="13"/>
      <c r="C25" s="13"/>
      <c r="D25" s="14"/>
      <c r="E25" s="13"/>
      <c r="F25" s="25" t="s">
        <v>336</v>
      </c>
      <c r="G25" s="75">
        <f>G22+G23-G24</f>
        <v>200</v>
      </c>
      <c r="H25" s="74"/>
      <c r="I25" s="18"/>
      <c r="J25" s="15"/>
      <c r="K25" s="15"/>
      <c r="L25" s="15"/>
    </row>
    <row r="26" spans="1:12" ht="19.5" customHeight="1" thickTop="1">
      <c r="A26" s="13"/>
      <c r="B26" s="13"/>
      <c r="C26" s="13"/>
      <c r="D26" s="14"/>
      <c r="E26" s="13"/>
      <c r="F26" s="13"/>
      <c r="G26" s="13"/>
      <c r="H26" s="14"/>
      <c r="I26" s="18"/>
      <c r="J26" s="14"/>
      <c r="K26" s="15"/>
      <c r="L26" s="15"/>
    </row>
    <row r="27" spans="1:12" ht="19.5" customHeight="1">
      <c r="A27" s="13"/>
      <c r="B27" s="13"/>
      <c r="C27" s="13"/>
      <c r="D27" s="14"/>
      <c r="E27" s="13"/>
      <c r="F27" s="13"/>
      <c r="G27" s="13"/>
      <c r="H27" s="14"/>
      <c r="I27" s="18"/>
      <c r="J27" s="14"/>
      <c r="K27" s="15"/>
      <c r="L27" s="15"/>
    </row>
    <row r="28" spans="1:12" ht="19.5" customHeight="1">
      <c r="A28" s="13"/>
      <c r="B28" s="13"/>
      <c r="C28" s="13"/>
      <c r="D28" s="14"/>
      <c r="E28" s="13"/>
      <c r="F28" s="13"/>
      <c r="G28" s="13"/>
      <c r="H28" s="14"/>
      <c r="I28" s="18"/>
      <c r="J28" s="14"/>
      <c r="K28" s="15"/>
      <c r="L28" s="15"/>
    </row>
    <row r="29" spans="1:12" ht="19.5" customHeight="1">
      <c r="A29" s="13"/>
      <c r="B29" s="13"/>
      <c r="C29" s="13"/>
      <c r="D29" s="14"/>
      <c r="E29" s="13"/>
      <c r="F29" s="13"/>
      <c r="G29" s="13"/>
      <c r="H29" s="14"/>
      <c r="I29" s="18"/>
      <c r="J29" s="14"/>
      <c r="K29" s="15"/>
      <c r="L29" s="15"/>
    </row>
    <row r="30" spans="1:12" ht="19.5" customHeight="1">
      <c r="A30" s="13"/>
      <c r="B30" s="13"/>
      <c r="C30" s="13"/>
      <c r="D30" s="14"/>
      <c r="E30" s="13"/>
      <c r="F30" s="13"/>
      <c r="G30" s="14"/>
      <c r="H30" s="14"/>
      <c r="I30" s="13"/>
      <c r="J30" s="15"/>
      <c r="K30" s="15"/>
      <c r="L30" s="15"/>
    </row>
    <row r="31" spans="1:12" s="138" customFormat="1" ht="19.5" customHeight="1">
      <c r="A31" s="13"/>
      <c r="B31" s="13"/>
      <c r="C31" s="17" t="s">
        <v>24</v>
      </c>
      <c r="D31" s="14"/>
      <c r="E31" s="13"/>
      <c r="F31" s="13"/>
      <c r="G31" s="13"/>
      <c r="H31" s="14"/>
      <c r="I31" s="13"/>
      <c r="J31" s="15"/>
      <c r="K31" s="15"/>
      <c r="L31" s="15"/>
    </row>
    <row r="32" spans="1:12" s="138" customFormat="1" ht="19.5" customHeight="1">
      <c r="A32" s="136"/>
      <c r="B32" s="136"/>
      <c r="C32" s="174"/>
      <c r="D32" s="134"/>
      <c r="E32" s="174"/>
      <c r="F32" s="136"/>
      <c r="G32" s="136"/>
      <c r="H32" s="134"/>
      <c r="I32" s="136"/>
      <c r="J32" s="175"/>
      <c r="K32" s="175"/>
      <c r="L32" s="175"/>
    </row>
    <row r="33" spans="1:22" ht="19.5" customHeight="1">
      <c r="A33" s="64" t="s">
        <v>248</v>
      </c>
      <c r="B33" s="136"/>
      <c r="C33" s="193" t="s">
        <v>331</v>
      </c>
      <c r="D33" s="134"/>
      <c r="E33" s="194"/>
      <c r="F33" s="136"/>
      <c r="G33" s="136"/>
      <c r="H33" s="136"/>
      <c r="I33" s="136"/>
      <c r="J33" s="136"/>
      <c r="K33" s="136"/>
      <c r="L33" s="175"/>
      <c r="R33" s="3"/>
      <c r="T33" s="3"/>
      <c r="V33" s="3"/>
    </row>
    <row r="34" spans="1:12" s="138" customFormat="1" ht="19.5" customHeight="1">
      <c r="A34" s="17"/>
      <c r="B34" s="13"/>
      <c r="C34" s="66"/>
      <c r="D34" s="14"/>
      <c r="E34" s="66"/>
      <c r="F34" s="13"/>
      <c r="G34" s="14"/>
      <c r="H34" s="14"/>
      <c r="I34" s="15"/>
      <c r="J34" s="15"/>
      <c r="K34" s="15"/>
      <c r="L34" s="15"/>
    </row>
    <row r="35" spans="1:22" ht="19.5" customHeight="1">
      <c r="A35" s="13"/>
      <c r="B35" s="13"/>
      <c r="C35" s="137"/>
      <c r="D35" s="137"/>
      <c r="E35" s="137"/>
      <c r="F35" s="137"/>
      <c r="G35" s="14"/>
      <c r="H35" s="23"/>
      <c r="I35" s="137"/>
      <c r="J35" s="15"/>
      <c r="K35" s="15"/>
      <c r="L35" s="15"/>
      <c r="M35" s="4"/>
      <c r="R35" s="3"/>
      <c r="T35" s="3"/>
      <c r="V35" s="3"/>
    </row>
    <row r="36" spans="1:22" ht="19.5" customHeight="1">
      <c r="A36" s="13"/>
      <c r="B36" s="13"/>
      <c r="C36" s="169"/>
      <c r="D36" s="137"/>
      <c r="E36" s="169"/>
      <c r="F36" s="137"/>
      <c r="G36" s="14"/>
      <c r="H36" s="23"/>
      <c r="I36" s="137"/>
      <c r="J36" s="15"/>
      <c r="K36" s="15"/>
      <c r="L36" s="15"/>
      <c r="M36" s="4"/>
      <c r="R36" s="3"/>
      <c r="T36" s="3"/>
      <c r="V36" s="3"/>
    </row>
    <row r="37" spans="1:22" ht="19.5" customHeight="1">
      <c r="A37" s="13"/>
      <c r="B37" s="13"/>
      <c r="C37" s="169"/>
      <c r="D37" s="137"/>
      <c r="E37" s="169"/>
      <c r="F37" s="137"/>
      <c r="G37" s="14"/>
      <c r="H37" s="23"/>
      <c r="I37" s="137"/>
      <c r="J37" s="15"/>
      <c r="K37" s="15"/>
      <c r="L37" s="15"/>
      <c r="M37" s="4"/>
      <c r="R37" s="3"/>
      <c r="T37" s="3"/>
      <c r="V37" s="3"/>
    </row>
    <row r="38" spans="1:22" ht="19.5" customHeight="1">
      <c r="A38" s="64" t="s">
        <v>11</v>
      </c>
      <c r="B38" s="136"/>
      <c r="C38" s="193" t="s">
        <v>331</v>
      </c>
      <c r="D38" s="134"/>
      <c r="E38" s="194"/>
      <c r="F38" s="136"/>
      <c r="G38" s="136"/>
      <c r="H38" s="136"/>
      <c r="I38" s="136"/>
      <c r="J38" s="136"/>
      <c r="K38" s="136"/>
      <c r="L38" s="175"/>
      <c r="R38" s="3"/>
      <c r="T38" s="3"/>
      <c r="V38" s="3"/>
    </row>
    <row r="39" spans="1:22" ht="19.5" customHeight="1">
      <c r="A39" s="195"/>
      <c r="B39" s="136"/>
      <c r="C39" s="169"/>
      <c r="D39" s="13"/>
      <c r="E39" s="137"/>
      <c r="F39" s="196"/>
      <c r="G39" s="13"/>
      <c r="H39" s="13"/>
      <c r="I39" s="137"/>
      <c r="J39" s="16"/>
      <c r="K39" s="15"/>
      <c r="L39" s="15"/>
      <c r="R39" s="3"/>
      <c r="T39" s="3"/>
      <c r="V39" s="3"/>
    </row>
    <row r="40" spans="1:13" s="138" customFormat="1" ht="19.5" customHeight="1">
      <c r="A40" s="17"/>
      <c r="B40" s="136"/>
      <c r="C40" s="193"/>
      <c r="D40" s="134"/>
      <c r="E40" s="194"/>
      <c r="F40" s="136"/>
      <c r="G40" s="136"/>
      <c r="H40" s="134"/>
      <c r="I40" s="136"/>
      <c r="J40" s="175"/>
      <c r="K40" s="175"/>
      <c r="L40" s="175"/>
      <c r="M40" s="4"/>
    </row>
    <row r="41" spans="1:13" s="138" customFormat="1" ht="19.5" customHeight="1">
      <c r="A41" s="197"/>
      <c r="B41" s="136"/>
      <c r="C41" s="193"/>
      <c r="D41" s="134"/>
      <c r="E41" s="194"/>
      <c r="F41" s="136"/>
      <c r="G41" s="136"/>
      <c r="H41" s="134"/>
      <c r="I41" s="136"/>
      <c r="J41" s="175"/>
      <c r="K41" s="175"/>
      <c r="L41" s="175"/>
      <c r="M41" s="4"/>
    </row>
    <row r="42" spans="1:12" ht="19.5" customHeight="1">
      <c r="A42" s="17"/>
      <c r="B42" s="13"/>
      <c r="C42" s="186"/>
      <c r="D42" s="14"/>
      <c r="E42" s="13"/>
      <c r="F42" s="13"/>
      <c r="G42" s="13"/>
      <c r="H42" s="14"/>
      <c r="I42" s="13"/>
      <c r="J42" s="13"/>
      <c r="K42" s="15"/>
      <c r="L42" s="15"/>
    </row>
    <row r="43" spans="1:12" ht="19.5" customHeight="1">
      <c r="A43" s="17"/>
      <c r="B43" s="13"/>
      <c r="C43" s="186"/>
      <c r="D43" s="14"/>
      <c r="E43" s="13"/>
      <c r="F43" s="13"/>
      <c r="G43" s="13"/>
      <c r="H43" s="14"/>
      <c r="I43" s="13"/>
      <c r="J43" s="13"/>
      <c r="K43" s="15"/>
      <c r="L43" s="15"/>
    </row>
    <row r="44" spans="1:12" ht="19.5" customHeight="1">
      <c r="A44" s="17"/>
      <c r="B44" s="13"/>
      <c r="C44" s="186"/>
      <c r="D44" s="14"/>
      <c r="E44" s="13"/>
      <c r="F44" s="13"/>
      <c r="G44" s="13"/>
      <c r="H44" s="14"/>
      <c r="I44" s="13"/>
      <c r="J44" s="13"/>
      <c r="K44" s="15"/>
      <c r="L44" s="15"/>
    </row>
    <row r="45" spans="1:12" ht="19.5" customHeight="1">
      <c r="A45" s="17"/>
      <c r="B45" s="13"/>
      <c r="C45" s="186"/>
      <c r="D45" s="14"/>
      <c r="E45" s="13"/>
      <c r="F45" s="13"/>
      <c r="G45" s="13"/>
      <c r="H45" s="14"/>
      <c r="I45" s="13"/>
      <c r="J45" s="13"/>
      <c r="K45" s="15"/>
      <c r="L45" s="15"/>
    </row>
    <row r="46" spans="1:12" ht="19.5" customHeight="1">
      <c r="A46" s="17"/>
      <c r="B46" s="13"/>
      <c r="C46" s="186"/>
      <c r="D46" s="14"/>
      <c r="E46" s="13"/>
      <c r="F46" s="13"/>
      <c r="G46" s="13"/>
      <c r="H46" s="14"/>
      <c r="I46" s="13"/>
      <c r="J46" s="13"/>
      <c r="K46" s="15"/>
      <c r="L46" s="15"/>
    </row>
    <row r="47" spans="1:12" ht="19.5" customHeight="1">
      <c r="A47" s="17"/>
      <c r="B47" s="13"/>
      <c r="C47" s="186"/>
      <c r="D47" s="14"/>
      <c r="E47" s="13"/>
      <c r="F47" s="13"/>
      <c r="G47" s="13"/>
      <c r="H47" s="14"/>
      <c r="I47" s="13"/>
      <c r="J47" s="13"/>
      <c r="K47" s="15"/>
      <c r="L47" s="15"/>
    </row>
    <row r="48" spans="1:12" ht="19.5" customHeight="1">
      <c r="A48" s="17"/>
      <c r="B48" s="13"/>
      <c r="C48" s="186"/>
      <c r="D48" s="14"/>
      <c r="E48" s="13"/>
      <c r="F48" s="13"/>
      <c r="G48" s="13"/>
      <c r="H48" s="14"/>
      <c r="I48" s="13"/>
      <c r="J48" s="13"/>
      <c r="K48" s="15"/>
      <c r="L48" s="15"/>
    </row>
    <row r="49" spans="1:12" ht="19.5" customHeight="1">
      <c r="A49" s="17"/>
      <c r="B49" s="13"/>
      <c r="C49" s="186"/>
      <c r="D49" s="14"/>
      <c r="E49" s="13"/>
      <c r="F49" s="13"/>
      <c r="G49" s="13"/>
      <c r="H49" s="14"/>
      <c r="I49" s="13"/>
      <c r="J49" s="13"/>
      <c r="K49" s="15"/>
      <c r="L49" s="15"/>
    </row>
    <row r="50" spans="1:22" ht="19.5" customHeight="1">
      <c r="A50" s="13"/>
      <c r="B50" s="13"/>
      <c r="C50" s="169"/>
      <c r="D50" s="137"/>
      <c r="E50" s="169"/>
      <c r="F50" s="137"/>
      <c r="G50" s="13"/>
      <c r="H50" s="15"/>
      <c r="I50" s="137"/>
      <c r="J50" s="15"/>
      <c r="K50" s="15"/>
      <c r="L50" s="15"/>
      <c r="M50" s="4"/>
      <c r="R50" s="3"/>
      <c r="T50" s="3"/>
      <c r="V50" s="3"/>
    </row>
    <row r="51" spans="1:22" ht="19.5" customHeight="1">
      <c r="A51" s="13"/>
      <c r="B51" s="13"/>
      <c r="C51" s="169"/>
      <c r="D51" s="137"/>
      <c r="E51" s="169"/>
      <c r="F51" s="137"/>
      <c r="G51" s="13"/>
      <c r="H51" s="15"/>
      <c r="I51" s="137"/>
      <c r="J51" s="15"/>
      <c r="K51" s="15"/>
      <c r="L51" s="15"/>
      <c r="M51" s="4"/>
      <c r="R51" s="3"/>
      <c r="T51" s="3"/>
      <c r="V51" s="3"/>
    </row>
    <row r="52" spans="1:22" ht="19.5" customHeight="1">
      <c r="A52" s="17"/>
      <c r="B52" s="13"/>
      <c r="C52" s="66"/>
      <c r="D52" s="14"/>
      <c r="E52" s="66"/>
      <c r="F52" s="13"/>
      <c r="G52" s="14"/>
      <c r="H52" s="14"/>
      <c r="I52" s="15"/>
      <c r="J52" s="15"/>
      <c r="K52" s="15"/>
      <c r="L52" s="15"/>
      <c r="M52" s="5"/>
      <c r="R52" s="3"/>
      <c r="T52" s="3"/>
      <c r="V52" s="3"/>
    </row>
    <row r="53" spans="1:22" ht="19.5" customHeight="1">
      <c r="A53" s="17"/>
      <c r="B53" s="13"/>
      <c r="C53" s="66"/>
      <c r="D53" s="14"/>
      <c r="E53" s="66"/>
      <c r="F53" s="13"/>
      <c r="G53" s="14"/>
      <c r="H53" s="14"/>
      <c r="I53" s="15"/>
      <c r="J53" s="15"/>
      <c r="K53" s="15"/>
      <c r="L53" s="15"/>
      <c r="M53" s="5"/>
      <c r="R53" s="3"/>
      <c r="T53" s="3"/>
      <c r="V53" s="3"/>
    </row>
    <row r="54" spans="1:22" ht="19.5" customHeight="1">
      <c r="A54" s="17"/>
      <c r="B54" s="13"/>
      <c r="C54" s="66"/>
      <c r="D54" s="14"/>
      <c r="E54" s="66"/>
      <c r="F54" s="13"/>
      <c r="G54" s="14"/>
      <c r="H54" s="14"/>
      <c r="I54" s="15"/>
      <c r="J54" s="15"/>
      <c r="K54" s="15"/>
      <c r="L54" s="15"/>
      <c r="M54" s="5"/>
      <c r="R54" s="3"/>
      <c r="T54" s="3"/>
      <c r="V54" s="3"/>
    </row>
    <row r="55" spans="1:22" ht="19.5" customHeight="1">
      <c r="A55" s="17"/>
      <c r="B55" s="13"/>
      <c r="C55" s="66"/>
      <c r="D55" s="14"/>
      <c r="E55" s="66"/>
      <c r="F55" s="13"/>
      <c r="G55" s="14"/>
      <c r="H55" s="14"/>
      <c r="I55" s="15"/>
      <c r="J55" s="15"/>
      <c r="K55" s="15"/>
      <c r="L55" s="15"/>
      <c r="M55" s="5"/>
      <c r="R55" s="3"/>
      <c r="T55" s="3"/>
      <c r="V55" s="3"/>
    </row>
    <row r="56" spans="1:22" ht="19.5" customHeight="1">
      <c r="A56" s="17"/>
      <c r="B56" s="13"/>
      <c r="C56" s="66"/>
      <c r="D56" s="14"/>
      <c r="E56" s="66"/>
      <c r="F56" s="13"/>
      <c r="G56" s="14"/>
      <c r="H56" s="14"/>
      <c r="I56" s="15"/>
      <c r="J56" s="15"/>
      <c r="K56" s="15"/>
      <c r="L56" s="15"/>
      <c r="M56" s="5"/>
      <c r="R56" s="3"/>
      <c r="T56" s="3"/>
      <c r="V56" s="3"/>
    </row>
    <row r="57" spans="1:13" ht="19.5" customHeight="1" thickBot="1">
      <c r="A57" s="19"/>
      <c r="B57" s="20"/>
      <c r="C57" s="20"/>
      <c r="D57" s="21"/>
      <c r="E57" s="21"/>
      <c r="F57" s="22"/>
      <c r="G57" s="22"/>
      <c r="H57" s="21"/>
      <c r="I57" s="22"/>
      <c r="J57" s="22"/>
      <c r="K57" s="22"/>
      <c r="L57" s="22"/>
      <c r="M57" s="4"/>
    </row>
    <row r="58" spans="1:13" s="4" customFormat="1" ht="19.5" customHeight="1">
      <c r="A58" s="2"/>
      <c r="B58" s="2"/>
      <c r="C58" s="2"/>
      <c r="E58" s="2"/>
      <c r="F58" s="2"/>
      <c r="G58" s="2"/>
      <c r="I58" s="2"/>
      <c r="J58" s="3"/>
      <c r="K58" s="3"/>
      <c r="L58" s="3"/>
      <c r="M58" s="2"/>
    </row>
    <row r="59" spans="1:13" s="4" customFormat="1" ht="19.5" customHeight="1">
      <c r="A59" s="2"/>
      <c r="B59" s="2"/>
      <c r="C59" s="2"/>
      <c r="E59" s="2"/>
      <c r="F59" s="2"/>
      <c r="G59" s="2"/>
      <c r="I59" s="2"/>
      <c r="J59" s="3"/>
      <c r="K59" s="3"/>
      <c r="L59" s="3"/>
      <c r="M59" s="2"/>
    </row>
    <row r="63" spans="1:13" s="4" customFormat="1" ht="19.5" customHeight="1">
      <c r="A63" s="2"/>
      <c r="B63" s="2"/>
      <c r="C63" s="2"/>
      <c r="E63" s="2"/>
      <c r="F63" s="2"/>
      <c r="G63" s="2"/>
      <c r="I63" s="2"/>
      <c r="J63" s="3"/>
      <c r="K63" s="3"/>
      <c r="L63" s="3"/>
      <c r="M63" s="2"/>
    </row>
  </sheetData>
  <sheetProtection/>
  <printOptions gridLines="1"/>
  <pageMargins left="0.35433070866141736" right="0.31496062992125984" top="0.31496062992125984" bottom="0.1968503937007874" header="0.3149606299212598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57421875" style="67" bestFit="1" customWidth="1"/>
    <col min="2" max="2" width="20.140625" style="67" customWidth="1"/>
    <col min="3" max="3" width="5.421875" style="67" bestFit="1" customWidth="1"/>
    <col min="4" max="4" width="26.421875" style="67" bestFit="1" customWidth="1"/>
    <col min="5" max="5" width="6.140625" style="132" bestFit="1" customWidth="1"/>
    <col min="6" max="8" width="10.57421875" style="133" customWidth="1"/>
    <col min="9" max="9" width="10.8515625" style="133" bestFit="1" customWidth="1"/>
    <col min="10" max="13" width="23.421875" style="144" customWidth="1"/>
    <col min="14" max="14" width="23.421875" style="145" customWidth="1"/>
    <col min="15" max="15" width="5.140625" style="67" bestFit="1" customWidth="1"/>
    <col min="16" max="16384" width="9.00390625" style="67" customWidth="1"/>
  </cols>
  <sheetData>
    <row r="1" spans="1:10" ht="19.5" customHeight="1">
      <c r="A1" s="1" t="s">
        <v>25</v>
      </c>
      <c r="B1" s="1"/>
      <c r="C1" s="1"/>
      <c r="D1" s="1"/>
      <c r="E1" s="1"/>
      <c r="F1" s="1"/>
      <c r="G1" s="1"/>
      <c r="H1" s="1"/>
      <c r="I1" s="68">
        <v>435</v>
      </c>
      <c r="J1" s="143" t="s">
        <v>253</v>
      </c>
    </row>
    <row r="2" spans="1:10" ht="19.5" customHeight="1">
      <c r="A2" s="1" t="s">
        <v>34</v>
      </c>
      <c r="B2" s="1"/>
      <c r="C2" s="1"/>
      <c r="D2" s="1"/>
      <c r="E2" s="1"/>
      <c r="F2" s="1"/>
      <c r="G2" s="1"/>
      <c r="H2" s="1"/>
      <c r="I2" s="69">
        <v>0</v>
      </c>
      <c r="J2" s="146" t="s">
        <v>254</v>
      </c>
    </row>
    <row r="3" spans="1:10" ht="19.5" customHeight="1">
      <c r="A3" s="29" t="s">
        <v>261</v>
      </c>
      <c r="B3" s="29"/>
      <c r="C3" s="29"/>
      <c r="D3" s="29"/>
      <c r="E3" s="29"/>
      <c r="F3" s="29"/>
      <c r="G3" s="29"/>
      <c r="H3" s="29"/>
      <c r="I3" s="78">
        <f>SUM(I1:I2)</f>
        <v>435</v>
      </c>
      <c r="J3" s="143" t="s">
        <v>255</v>
      </c>
    </row>
    <row r="4" spans="1:9" ht="19.5" customHeight="1">
      <c r="A4" s="4" t="s">
        <v>340</v>
      </c>
      <c r="B4" s="30"/>
      <c r="C4" s="30"/>
      <c r="D4" s="30"/>
      <c r="E4" s="30"/>
      <c r="F4" s="30"/>
      <c r="G4" s="30"/>
      <c r="H4" s="30"/>
      <c r="I4" s="30"/>
    </row>
    <row r="5" spans="1:9" ht="19.5" customHeight="1" thickBot="1">
      <c r="A5" s="58" t="s">
        <v>334</v>
      </c>
      <c r="B5" s="58"/>
      <c r="C5" s="58"/>
      <c r="D5" s="58"/>
      <c r="E5" s="58"/>
      <c r="F5" s="58"/>
      <c r="G5" s="58"/>
      <c r="H5" s="58"/>
      <c r="I5" s="58"/>
    </row>
    <row r="6" spans="1:14" s="28" customFormat="1" ht="19.5" customHeight="1">
      <c r="A6" s="59" t="s">
        <v>2</v>
      </c>
      <c r="B6" s="60" t="s">
        <v>6</v>
      </c>
      <c r="C6" s="59" t="s">
        <v>26</v>
      </c>
      <c r="D6" s="59" t="s">
        <v>3</v>
      </c>
      <c r="E6" s="59" t="s">
        <v>27</v>
      </c>
      <c r="F6" s="59" t="s">
        <v>28</v>
      </c>
      <c r="G6" s="59" t="s">
        <v>183</v>
      </c>
      <c r="H6" s="59" t="s">
        <v>252</v>
      </c>
      <c r="I6" s="59" t="s">
        <v>29</v>
      </c>
      <c r="J6" s="147" t="s">
        <v>313</v>
      </c>
      <c r="K6" s="148"/>
      <c r="L6" s="148"/>
      <c r="M6" s="148"/>
      <c r="N6" s="149"/>
    </row>
    <row r="7" spans="1:14" s="31" customFormat="1" ht="19.5" customHeight="1" thickBot="1">
      <c r="A7" s="61"/>
      <c r="B7" s="62" t="s">
        <v>13</v>
      </c>
      <c r="C7" s="61" t="s">
        <v>2</v>
      </c>
      <c r="D7" s="61" t="s">
        <v>30</v>
      </c>
      <c r="E7" s="61" t="s">
        <v>31</v>
      </c>
      <c r="F7" s="61" t="s">
        <v>32</v>
      </c>
      <c r="G7" s="61"/>
      <c r="H7" s="61" t="s">
        <v>325</v>
      </c>
      <c r="I7" s="61"/>
      <c r="J7" s="150" t="s">
        <v>314</v>
      </c>
      <c r="K7" s="151" t="s">
        <v>315</v>
      </c>
      <c r="L7" s="151" t="s">
        <v>316</v>
      </c>
      <c r="M7" s="151" t="s">
        <v>317</v>
      </c>
      <c r="N7" s="151" t="s">
        <v>318</v>
      </c>
    </row>
    <row r="8" spans="1:14" s="28" customFormat="1" ht="19.5" customHeight="1">
      <c r="A8" s="73">
        <v>1</v>
      </c>
      <c r="B8" s="32" t="s">
        <v>184</v>
      </c>
      <c r="C8" s="33">
        <v>1</v>
      </c>
      <c r="D8" s="34" t="s">
        <v>37</v>
      </c>
      <c r="E8" s="35">
        <v>1</v>
      </c>
      <c r="F8" s="70">
        <f aca="true" t="shared" si="0" ref="F8:F39">SUM($I$1*E8)</f>
        <v>435</v>
      </c>
      <c r="G8" s="71"/>
      <c r="H8" s="70">
        <f aca="true" t="shared" si="1" ref="H8:H39">SUM($I$2*E8)</f>
        <v>0</v>
      </c>
      <c r="I8" s="164">
        <f aca="true" t="shared" si="2" ref="I8:I39">F8+G8+H8</f>
        <v>435</v>
      </c>
      <c r="J8" s="152" t="s">
        <v>37</v>
      </c>
      <c r="K8" s="148"/>
      <c r="L8" s="148"/>
      <c r="M8" s="148"/>
      <c r="N8" s="149"/>
    </row>
    <row r="9" spans="1:17" s="28" customFormat="1" ht="19.5" customHeight="1">
      <c r="A9" s="73"/>
      <c r="B9" s="32"/>
      <c r="C9" s="33">
        <v>2</v>
      </c>
      <c r="D9" s="13" t="s">
        <v>38</v>
      </c>
      <c r="E9" s="40">
        <v>1</v>
      </c>
      <c r="F9" s="70">
        <f t="shared" si="0"/>
        <v>435</v>
      </c>
      <c r="G9" s="71"/>
      <c r="H9" s="70">
        <f t="shared" si="1"/>
        <v>0</v>
      </c>
      <c r="I9" s="164">
        <f t="shared" si="2"/>
        <v>435</v>
      </c>
      <c r="J9" s="153" t="s">
        <v>38</v>
      </c>
      <c r="K9" s="154"/>
      <c r="L9" s="154"/>
      <c r="M9" s="154"/>
      <c r="N9" s="149"/>
      <c r="O9" s="41"/>
      <c r="P9" s="41"/>
      <c r="Q9" s="41"/>
    </row>
    <row r="10" spans="1:17" s="28" customFormat="1" ht="19.5" customHeight="1">
      <c r="A10" s="39"/>
      <c r="B10" s="32"/>
      <c r="C10" s="33">
        <v>3</v>
      </c>
      <c r="D10" s="13" t="s">
        <v>42</v>
      </c>
      <c r="E10" s="35">
        <v>1</v>
      </c>
      <c r="F10" s="70">
        <f t="shared" si="0"/>
        <v>435</v>
      </c>
      <c r="G10" s="71"/>
      <c r="H10" s="70">
        <f t="shared" si="1"/>
        <v>0</v>
      </c>
      <c r="I10" s="164">
        <f t="shared" si="2"/>
        <v>435</v>
      </c>
      <c r="J10" s="152" t="s">
        <v>42</v>
      </c>
      <c r="K10" s="155"/>
      <c r="L10" s="155"/>
      <c r="M10" s="155"/>
      <c r="N10" s="149"/>
      <c r="O10" s="43"/>
      <c r="P10" s="43"/>
      <c r="Q10" s="43"/>
    </row>
    <row r="11" spans="1:19" s="28" customFormat="1" ht="19.5" customHeight="1">
      <c r="A11" s="39"/>
      <c r="B11" s="32"/>
      <c r="C11" s="33">
        <v>4</v>
      </c>
      <c r="D11" s="13" t="s">
        <v>44</v>
      </c>
      <c r="E11" s="35">
        <v>1</v>
      </c>
      <c r="F11" s="70">
        <f t="shared" si="0"/>
        <v>435</v>
      </c>
      <c r="G11" s="71"/>
      <c r="H11" s="70">
        <f t="shared" si="1"/>
        <v>0</v>
      </c>
      <c r="I11" s="164">
        <f t="shared" si="2"/>
        <v>435</v>
      </c>
      <c r="J11" s="152" t="s">
        <v>44</v>
      </c>
      <c r="K11" s="156"/>
      <c r="L11" s="156"/>
      <c r="M11" s="156"/>
      <c r="N11" s="157"/>
      <c r="O11" s="67"/>
      <c r="P11" s="67"/>
      <c r="Q11" s="67"/>
      <c r="R11" s="67"/>
      <c r="S11" s="67"/>
    </row>
    <row r="12" spans="1:19" s="28" customFormat="1" ht="19.5" customHeight="1">
      <c r="A12" s="39"/>
      <c r="B12" s="32"/>
      <c r="C12" s="33">
        <v>5</v>
      </c>
      <c r="D12" s="13" t="s">
        <v>47</v>
      </c>
      <c r="E12" s="35">
        <v>1</v>
      </c>
      <c r="F12" s="70">
        <f t="shared" si="0"/>
        <v>435</v>
      </c>
      <c r="G12" s="71"/>
      <c r="H12" s="70">
        <f t="shared" si="1"/>
        <v>0</v>
      </c>
      <c r="I12" s="164">
        <f t="shared" si="2"/>
        <v>435</v>
      </c>
      <c r="J12" s="152" t="s">
        <v>47</v>
      </c>
      <c r="K12" s="156"/>
      <c r="L12" s="156"/>
      <c r="M12" s="156"/>
      <c r="N12" s="157"/>
      <c r="O12" s="67"/>
      <c r="P12" s="67"/>
      <c r="Q12" s="67"/>
      <c r="R12" s="67"/>
      <c r="S12" s="67"/>
    </row>
    <row r="13" spans="1:19" s="28" customFormat="1" ht="19.5" customHeight="1">
      <c r="A13" s="39"/>
      <c r="B13" s="32"/>
      <c r="C13" s="33">
        <v>6</v>
      </c>
      <c r="D13" s="13" t="s">
        <v>48</v>
      </c>
      <c r="E13" s="35">
        <v>1</v>
      </c>
      <c r="F13" s="70">
        <f t="shared" si="0"/>
        <v>435</v>
      </c>
      <c r="G13" s="71"/>
      <c r="H13" s="70">
        <f t="shared" si="1"/>
        <v>0</v>
      </c>
      <c r="I13" s="164">
        <f t="shared" si="2"/>
        <v>435</v>
      </c>
      <c r="J13" s="152" t="s">
        <v>48</v>
      </c>
      <c r="K13" s="156"/>
      <c r="L13" s="156"/>
      <c r="M13" s="156"/>
      <c r="N13" s="157"/>
      <c r="O13" s="67"/>
      <c r="P13" s="67"/>
      <c r="Q13" s="67"/>
      <c r="R13" s="67"/>
      <c r="S13" s="67"/>
    </row>
    <row r="14" spans="1:14" ht="19.5" customHeight="1">
      <c r="A14" s="39"/>
      <c r="B14" s="32"/>
      <c r="C14" s="33">
        <v>7</v>
      </c>
      <c r="D14" s="13" t="s">
        <v>56</v>
      </c>
      <c r="E14" s="35">
        <v>1</v>
      </c>
      <c r="F14" s="70">
        <f t="shared" si="0"/>
        <v>435</v>
      </c>
      <c r="G14" s="71"/>
      <c r="H14" s="70">
        <f t="shared" si="1"/>
        <v>0</v>
      </c>
      <c r="I14" s="164">
        <f t="shared" si="2"/>
        <v>435</v>
      </c>
      <c r="J14" s="152" t="s">
        <v>56</v>
      </c>
      <c r="K14" s="156"/>
      <c r="L14" s="156"/>
      <c r="M14" s="156"/>
      <c r="N14" s="157"/>
    </row>
    <row r="15" spans="1:14" ht="19.5" customHeight="1">
      <c r="A15" s="39"/>
      <c r="B15" s="32"/>
      <c r="C15" s="33">
        <v>8</v>
      </c>
      <c r="D15" s="13" t="s">
        <v>58</v>
      </c>
      <c r="E15" s="35">
        <v>1</v>
      </c>
      <c r="F15" s="70">
        <f t="shared" si="0"/>
        <v>435</v>
      </c>
      <c r="G15" s="71"/>
      <c r="H15" s="70">
        <f t="shared" si="1"/>
        <v>0</v>
      </c>
      <c r="I15" s="164">
        <f t="shared" si="2"/>
        <v>435</v>
      </c>
      <c r="J15" s="152" t="s">
        <v>58</v>
      </c>
      <c r="K15" s="156"/>
      <c r="L15" s="156"/>
      <c r="M15" s="156"/>
      <c r="N15" s="157"/>
    </row>
    <row r="16" spans="1:19" ht="19.5" customHeight="1">
      <c r="A16" s="39"/>
      <c r="B16" s="32"/>
      <c r="C16" s="33">
        <v>9</v>
      </c>
      <c r="D16" s="13" t="s">
        <v>65</v>
      </c>
      <c r="E16" s="35">
        <v>1</v>
      </c>
      <c r="F16" s="70">
        <f t="shared" si="0"/>
        <v>435</v>
      </c>
      <c r="G16" s="71"/>
      <c r="H16" s="70">
        <f t="shared" si="1"/>
        <v>0</v>
      </c>
      <c r="I16" s="164">
        <f t="shared" si="2"/>
        <v>435</v>
      </c>
      <c r="J16" s="152" t="s">
        <v>65</v>
      </c>
      <c r="K16" s="148"/>
      <c r="L16" s="148"/>
      <c r="M16" s="148"/>
      <c r="N16" s="149"/>
      <c r="O16" s="28"/>
      <c r="P16" s="28"/>
      <c r="Q16" s="28"/>
      <c r="R16" s="28"/>
      <c r="S16" s="28"/>
    </row>
    <row r="17" spans="1:19" ht="19.5" customHeight="1">
      <c r="A17" s="39"/>
      <c r="B17" s="32"/>
      <c r="C17" s="33">
        <v>10</v>
      </c>
      <c r="D17" s="13" t="s">
        <v>66</v>
      </c>
      <c r="E17" s="35">
        <v>1</v>
      </c>
      <c r="F17" s="70">
        <f t="shared" si="0"/>
        <v>435</v>
      </c>
      <c r="G17" s="71"/>
      <c r="H17" s="70">
        <f t="shared" si="1"/>
        <v>0</v>
      </c>
      <c r="I17" s="164">
        <f t="shared" si="2"/>
        <v>435</v>
      </c>
      <c r="J17" s="152" t="s">
        <v>66</v>
      </c>
      <c r="K17" s="148"/>
      <c r="L17" s="148"/>
      <c r="M17" s="148"/>
      <c r="N17" s="149"/>
      <c r="O17" s="28"/>
      <c r="P17" s="28"/>
      <c r="Q17" s="28"/>
      <c r="R17" s="28"/>
      <c r="S17" s="28"/>
    </row>
    <row r="18" spans="1:19" ht="19.5" customHeight="1">
      <c r="A18" s="39"/>
      <c r="B18" s="32"/>
      <c r="C18" s="33">
        <v>11</v>
      </c>
      <c r="D18" s="13" t="s">
        <v>67</v>
      </c>
      <c r="E18" s="35">
        <v>1</v>
      </c>
      <c r="F18" s="70">
        <f t="shared" si="0"/>
        <v>435</v>
      </c>
      <c r="G18" s="71"/>
      <c r="H18" s="70">
        <f t="shared" si="1"/>
        <v>0</v>
      </c>
      <c r="I18" s="164">
        <f t="shared" si="2"/>
        <v>435</v>
      </c>
      <c r="J18" s="152" t="s">
        <v>67</v>
      </c>
      <c r="K18" s="148"/>
      <c r="L18" s="148"/>
      <c r="M18" s="148"/>
      <c r="N18" s="149"/>
      <c r="O18" s="28"/>
      <c r="P18" s="28"/>
      <c r="Q18" s="28"/>
      <c r="R18" s="28"/>
      <c r="S18" s="28"/>
    </row>
    <row r="19" spans="1:14" s="28" customFormat="1" ht="19.5" customHeight="1">
      <c r="A19" s="39"/>
      <c r="B19" s="32"/>
      <c r="C19" s="33">
        <v>12</v>
      </c>
      <c r="D19" s="13" t="s">
        <v>71</v>
      </c>
      <c r="E19" s="35">
        <v>1</v>
      </c>
      <c r="F19" s="70">
        <f t="shared" si="0"/>
        <v>435</v>
      </c>
      <c r="G19" s="71"/>
      <c r="H19" s="70">
        <f t="shared" si="1"/>
        <v>0</v>
      </c>
      <c r="I19" s="164">
        <f t="shared" si="2"/>
        <v>435</v>
      </c>
      <c r="J19" s="152" t="s">
        <v>71</v>
      </c>
      <c r="K19" s="148"/>
      <c r="L19" s="148"/>
      <c r="M19" s="148"/>
      <c r="N19" s="149"/>
    </row>
    <row r="20" spans="1:14" s="28" customFormat="1" ht="19.5" customHeight="1">
      <c r="A20" s="39"/>
      <c r="B20" s="32"/>
      <c r="C20" s="33">
        <v>13</v>
      </c>
      <c r="D20" s="13" t="s">
        <v>213</v>
      </c>
      <c r="E20" s="35">
        <v>1</v>
      </c>
      <c r="F20" s="70">
        <f t="shared" si="0"/>
        <v>435</v>
      </c>
      <c r="G20" s="71"/>
      <c r="H20" s="70">
        <f t="shared" si="1"/>
        <v>0</v>
      </c>
      <c r="I20" s="164">
        <f t="shared" si="2"/>
        <v>435</v>
      </c>
      <c r="J20" s="152" t="s">
        <v>213</v>
      </c>
      <c r="K20" s="148" t="s">
        <v>212</v>
      </c>
      <c r="L20" s="148"/>
      <c r="M20" s="148"/>
      <c r="N20" s="149"/>
    </row>
    <row r="21" spans="1:19" ht="19.5" customHeight="1">
      <c r="A21" s="39"/>
      <c r="B21" s="32"/>
      <c r="C21" s="33">
        <v>14</v>
      </c>
      <c r="D21" s="13" t="s">
        <v>73</v>
      </c>
      <c r="E21" s="35">
        <v>1</v>
      </c>
      <c r="F21" s="70">
        <f t="shared" si="0"/>
        <v>435</v>
      </c>
      <c r="G21" s="71"/>
      <c r="H21" s="70">
        <f t="shared" si="1"/>
        <v>0</v>
      </c>
      <c r="I21" s="164">
        <f t="shared" si="2"/>
        <v>435</v>
      </c>
      <c r="J21" s="152" t="s">
        <v>73</v>
      </c>
      <c r="K21" s="148"/>
      <c r="L21" s="148"/>
      <c r="M21" s="148"/>
      <c r="N21" s="149"/>
      <c r="O21" s="28"/>
      <c r="P21" s="28"/>
      <c r="Q21" s="28"/>
      <c r="R21" s="28"/>
      <c r="S21" s="28"/>
    </row>
    <row r="22" spans="1:19" ht="19.5" customHeight="1">
      <c r="A22" s="39"/>
      <c r="B22" s="32"/>
      <c r="C22" s="33">
        <v>15</v>
      </c>
      <c r="D22" s="13" t="s">
        <v>74</v>
      </c>
      <c r="E22" s="35">
        <v>1</v>
      </c>
      <c r="F22" s="70">
        <f t="shared" si="0"/>
        <v>435</v>
      </c>
      <c r="G22" s="71"/>
      <c r="H22" s="70">
        <f t="shared" si="1"/>
        <v>0</v>
      </c>
      <c r="I22" s="164">
        <f t="shared" si="2"/>
        <v>435</v>
      </c>
      <c r="J22" s="152" t="s">
        <v>74</v>
      </c>
      <c r="K22" s="148"/>
      <c r="L22" s="148"/>
      <c r="M22" s="148"/>
      <c r="N22" s="149"/>
      <c r="O22" s="28"/>
      <c r="P22" s="28"/>
      <c r="Q22" s="28"/>
      <c r="R22" s="28"/>
      <c r="S22" s="28"/>
    </row>
    <row r="23" spans="1:19" ht="19.5" customHeight="1">
      <c r="A23" s="39"/>
      <c r="B23" s="32"/>
      <c r="C23" s="33">
        <v>16</v>
      </c>
      <c r="D23" s="13" t="s">
        <v>76</v>
      </c>
      <c r="E23" s="35">
        <v>1</v>
      </c>
      <c r="F23" s="70">
        <f t="shared" si="0"/>
        <v>435</v>
      </c>
      <c r="G23" s="71"/>
      <c r="H23" s="70">
        <f t="shared" si="1"/>
        <v>0</v>
      </c>
      <c r="I23" s="164">
        <f t="shared" si="2"/>
        <v>435</v>
      </c>
      <c r="J23" s="152" t="s">
        <v>76</v>
      </c>
      <c r="K23" s="148"/>
      <c r="L23" s="148"/>
      <c r="M23" s="148"/>
      <c r="N23" s="149"/>
      <c r="O23" s="28"/>
      <c r="P23" s="28"/>
      <c r="Q23" s="28"/>
      <c r="R23" s="28"/>
      <c r="S23" s="28"/>
    </row>
    <row r="24" spans="1:19" ht="19.5" customHeight="1">
      <c r="A24" s="39"/>
      <c r="B24" s="32"/>
      <c r="C24" s="33">
        <v>17</v>
      </c>
      <c r="D24" s="44" t="s">
        <v>79</v>
      </c>
      <c r="E24" s="35">
        <v>1</v>
      </c>
      <c r="F24" s="70">
        <f t="shared" si="0"/>
        <v>435</v>
      </c>
      <c r="G24" s="71"/>
      <c r="H24" s="70">
        <f t="shared" si="1"/>
        <v>0</v>
      </c>
      <c r="I24" s="164">
        <f t="shared" si="2"/>
        <v>435</v>
      </c>
      <c r="J24" s="152" t="s">
        <v>79</v>
      </c>
      <c r="K24" s="148"/>
      <c r="L24" s="148"/>
      <c r="M24" s="148"/>
      <c r="N24" s="149"/>
      <c r="O24" s="28"/>
      <c r="P24" s="28"/>
      <c r="Q24" s="28"/>
      <c r="R24" s="28"/>
      <c r="S24" s="28"/>
    </row>
    <row r="25" spans="1:19" ht="19.5" customHeight="1">
      <c r="A25" s="39"/>
      <c r="B25" s="32"/>
      <c r="C25" s="33">
        <v>18</v>
      </c>
      <c r="D25" s="44" t="s">
        <v>80</v>
      </c>
      <c r="E25" s="35">
        <v>1</v>
      </c>
      <c r="F25" s="70">
        <f t="shared" si="0"/>
        <v>435</v>
      </c>
      <c r="G25" s="71"/>
      <c r="H25" s="70">
        <f t="shared" si="1"/>
        <v>0</v>
      </c>
      <c r="I25" s="164">
        <f t="shared" si="2"/>
        <v>435</v>
      </c>
      <c r="J25" s="152" t="s">
        <v>80</v>
      </c>
      <c r="K25" s="148"/>
      <c r="L25" s="148"/>
      <c r="M25" s="148"/>
      <c r="N25" s="149"/>
      <c r="O25" s="28"/>
      <c r="P25" s="28"/>
      <c r="Q25" s="28"/>
      <c r="R25" s="28"/>
      <c r="S25" s="28"/>
    </row>
    <row r="26" spans="1:14" s="28" customFormat="1" ht="19.5" customHeight="1">
      <c r="A26" s="39"/>
      <c r="B26" s="32"/>
      <c r="C26" s="33">
        <v>19</v>
      </c>
      <c r="D26" s="13" t="s">
        <v>84</v>
      </c>
      <c r="E26" s="35">
        <v>1</v>
      </c>
      <c r="F26" s="70">
        <f t="shared" si="0"/>
        <v>435</v>
      </c>
      <c r="G26" s="71"/>
      <c r="H26" s="70">
        <f t="shared" si="1"/>
        <v>0</v>
      </c>
      <c r="I26" s="164">
        <f t="shared" si="2"/>
        <v>435</v>
      </c>
      <c r="J26" s="152" t="s">
        <v>84</v>
      </c>
      <c r="K26" s="148"/>
      <c r="L26" s="148"/>
      <c r="M26" s="148"/>
      <c r="N26" s="149"/>
    </row>
    <row r="27" spans="1:14" s="28" customFormat="1" ht="19.5" customHeight="1">
      <c r="A27" s="39"/>
      <c r="B27" s="32"/>
      <c r="C27" s="33">
        <v>20</v>
      </c>
      <c r="D27" s="13" t="s">
        <v>90</v>
      </c>
      <c r="E27" s="35">
        <v>1</v>
      </c>
      <c r="F27" s="70">
        <f t="shared" si="0"/>
        <v>435</v>
      </c>
      <c r="G27" s="71"/>
      <c r="H27" s="70">
        <f t="shared" si="1"/>
        <v>0</v>
      </c>
      <c r="I27" s="164">
        <f t="shared" si="2"/>
        <v>435</v>
      </c>
      <c r="J27" s="152" t="s">
        <v>90</v>
      </c>
      <c r="K27" s="148"/>
      <c r="L27" s="148"/>
      <c r="M27" s="148"/>
      <c r="N27" s="149"/>
    </row>
    <row r="28" spans="1:14" s="28" customFormat="1" ht="19.5" customHeight="1">
      <c r="A28" s="39"/>
      <c r="B28" s="32"/>
      <c r="C28" s="33">
        <v>21</v>
      </c>
      <c r="D28" s="13" t="s">
        <v>91</v>
      </c>
      <c r="E28" s="35">
        <v>1</v>
      </c>
      <c r="F28" s="70">
        <f t="shared" si="0"/>
        <v>435</v>
      </c>
      <c r="G28" s="71"/>
      <c r="H28" s="70">
        <f t="shared" si="1"/>
        <v>0</v>
      </c>
      <c r="I28" s="164">
        <f t="shared" si="2"/>
        <v>435</v>
      </c>
      <c r="J28" s="152" t="s">
        <v>91</v>
      </c>
      <c r="K28" s="148"/>
      <c r="L28" s="148"/>
      <c r="M28" s="148"/>
      <c r="N28" s="149"/>
    </row>
    <row r="29" spans="1:14" s="28" customFormat="1" ht="19.5" customHeight="1">
      <c r="A29" s="39"/>
      <c r="B29" s="32"/>
      <c r="C29" s="33">
        <v>22</v>
      </c>
      <c r="D29" s="13" t="s">
        <v>92</v>
      </c>
      <c r="E29" s="35">
        <v>1</v>
      </c>
      <c r="F29" s="70">
        <f t="shared" si="0"/>
        <v>435</v>
      </c>
      <c r="G29" s="71"/>
      <c r="H29" s="70">
        <f t="shared" si="1"/>
        <v>0</v>
      </c>
      <c r="I29" s="164">
        <f t="shared" si="2"/>
        <v>435</v>
      </c>
      <c r="J29" s="152" t="s">
        <v>92</v>
      </c>
      <c r="K29" s="148"/>
      <c r="L29" s="148"/>
      <c r="M29" s="148"/>
      <c r="N29" s="149"/>
    </row>
    <row r="30" spans="1:14" s="28" customFormat="1" ht="19.5" customHeight="1">
      <c r="A30" s="39"/>
      <c r="B30" s="32"/>
      <c r="C30" s="33">
        <v>23</v>
      </c>
      <c r="D30" s="13" t="s">
        <v>94</v>
      </c>
      <c r="E30" s="35">
        <v>1</v>
      </c>
      <c r="F30" s="70">
        <f t="shared" si="0"/>
        <v>435</v>
      </c>
      <c r="G30" s="71"/>
      <c r="H30" s="70">
        <f t="shared" si="1"/>
        <v>0</v>
      </c>
      <c r="I30" s="164">
        <f t="shared" si="2"/>
        <v>435</v>
      </c>
      <c r="J30" s="152" t="s">
        <v>94</v>
      </c>
      <c r="K30" s="148"/>
      <c r="L30" s="148"/>
      <c r="M30" s="148"/>
      <c r="N30" s="149"/>
    </row>
    <row r="31" spans="1:14" s="28" customFormat="1" ht="19.5" customHeight="1">
      <c r="A31" s="39"/>
      <c r="B31" s="32"/>
      <c r="C31" s="33">
        <v>24</v>
      </c>
      <c r="D31" s="13" t="s">
        <v>95</v>
      </c>
      <c r="E31" s="35">
        <v>1</v>
      </c>
      <c r="F31" s="70">
        <f t="shared" si="0"/>
        <v>435</v>
      </c>
      <c r="G31" s="71"/>
      <c r="H31" s="70">
        <f t="shared" si="1"/>
        <v>0</v>
      </c>
      <c r="I31" s="164">
        <f t="shared" si="2"/>
        <v>435</v>
      </c>
      <c r="J31" s="152" t="s">
        <v>95</v>
      </c>
      <c r="K31" s="148"/>
      <c r="L31" s="148"/>
      <c r="M31" s="148"/>
      <c r="N31" s="149"/>
    </row>
    <row r="32" spans="1:14" s="28" customFormat="1" ht="19.5" customHeight="1">
      <c r="A32" s="39"/>
      <c r="B32" s="32"/>
      <c r="C32" s="33">
        <v>25</v>
      </c>
      <c r="D32" s="13" t="s">
        <v>103</v>
      </c>
      <c r="E32" s="35">
        <v>1</v>
      </c>
      <c r="F32" s="70">
        <f t="shared" si="0"/>
        <v>435</v>
      </c>
      <c r="G32" s="71"/>
      <c r="H32" s="70">
        <f t="shared" si="1"/>
        <v>0</v>
      </c>
      <c r="I32" s="164">
        <f t="shared" si="2"/>
        <v>435</v>
      </c>
      <c r="J32" s="152" t="s">
        <v>103</v>
      </c>
      <c r="K32" s="148"/>
      <c r="L32" s="148"/>
      <c r="M32" s="148"/>
      <c r="N32" s="149"/>
    </row>
    <row r="33" spans="1:14" s="28" customFormat="1" ht="19.5" customHeight="1">
      <c r="A33" s="39"/>
      <c r="B33" s="32"/>
      <c r="C33" s="33">
        <v>26</v>
      </c>
      <c r="D33" s="13" t="s">
        <v>104</v>
      </c>
      <c r="E33" s="35">
        <v>1</v>
      </c>
      <c r="F33" s="70">
        <f t="shared" si="0"/>
        <v>435</v>
      </c>
      <c r="G33" s="71"/>
      <c r="H33" s="70">
        <f t="shared" si="1"/>
        <v>0</v>
      </c>
      <c r="I33" s="164">
        <f t="shared" si="2"/>
        <v>435</v>
      </c>
      <c r="J33" s="152" t="s">
        <v>104</v>
      </c>
      <c r="K33" s="148"/>
      <c r="L33" s="148"/>
      <c r="M33" s="148"/>
      <c r="N33" s="149"/>
    </row>
    <row r="34" spans="1:14" s="28" customFormat="1" ht="19.5" customHeight="1">
      <c r="A34" s="39"/>
      <c r="B34" s="32"/>
      <c r="C34" s="33">
        <v>27</v>
      </c>
      <c r="D34" s="13" t="s">
        <v>106</v>
      </c>
      <c r="E34" s="35">
        <v>1</v>
      </c>
      <c r="F34" s="70">
        <f t="shared" si="0"/>
        <v>435</v>
      </c>
      <c r="G34" s="71"/>
      <c r="H34" s="70">
        <f t="shared" si="1"/>
        <v>0</v>
      </c>
      <c r="I34" s="164">
        <f t="shared" si="2"/>
        <v>435</v>
      </c>
      <c r="J34" s="152" t="s">
        <v>106</v>
      </c>
      <c r="K34" s="148"/>
      <c r="L34" s="148"/>
      <c r="M34" s="148"/>
      <c r="N34" s="149"/>
    </row>
    <row r="35" spans="1:14" s="28" customFormat="1" ht="19.5" customHeight="1">
      <c r="A35" s="39"/>
      <c r="B35" s="32"/>
      <c r="C35" s="33">
        <v>28</v>
      </c>
      <c r="D35" s="13" t="s">
        <v>111</v>
      </c>
      <c r="E35" s="35">
        <v>1</v>
      </c>
      <c r="F35" s="70">
        <f t="shared" si="0"/>
        <v>435</v>
      </c>
      <c r="G35" s="71"/>
      <c r="H35" s="70">
        <f t="shared" si="1"/>
        <v>0</v>
      </c>
      <c r="I35" s="164">
        <f t="shared" si="2"/>
        <v>435</v>
      </c>
      <c r="J35" s="152" t="s">
        <v>111</v>
      </c>
      <c r="K35" s="148"/>
      <c r="L35" s="148"/>
      <c r="M35" s="148"/>
      <c r="N35" s="149"/>
    </row>
    <row r="36" spans="1:14" s="28" customFormat="1" ht="19.5" customHeight="1">
      <c r="A36" s="39"/>
      <c r="B36" s="32"/>
      <c r="C36" s="33">
        <v>29</v>
      </c>
      <c r="D36" s="13" t="s">
        <v>113</v>
      </c>
      <c r="E36" s="35">
        <v>1</v>
      </c>
      <c r="F36" s="70">
        <f t="shared" si="0"/>
        <v>435</v>
      </c>
      <c r="G36" s="71"/>
      <c r="H36" s="70">
        <f t="shared" si="1"/>
        <v>0</v>
      </c>
      <c r="I36" s="164">
        <f t="shared" si="2"/>
        <v>435</v>
      </c>
      <c r="J36" s="152" t="s">
        <v>113</v>
      </c>
      <c r="K36" s="148"/>
      <c r="L36" s="148"/>
      <c r="M36" s="148"/>
      <c r="N36" s="149"/>
    </row>
    <row r="37" spans="1:14" s="28" customFormat="1" ht="19.5" customHeight="1">
      <c r="A37" s="39"/>
      <c r="B37" s="32"/>
      <c r="C37" s="33">
        <v>30</v>
      </c>
      <c r="D37" s="13" t="s">
        <v>114</v>
      </c>
      <c r="E37" s="35">
        <v>1</v>
      </c>
      <c r="F37" s="70">
        <f t="shared" si="0"/>
        <v>435</v>
      </c>
      <c r="G37" s="71"/>
      <c r="H37" s="70">
        <f t="shared" si="1"/>
        <v>0</v>
      </c>
      <c r="I37" s="164">
        <f t="shared" si="2"/>
        <v>435</v>
      </c>
      <c r="J37" s="152" t="s">
        <v>114</v>
      </c>
      <c r="K37" s="148"/>
      <c r="L37" s="148"/>
      <c r="M37" s="148"/>
      <c r="N37" s="149"/>
    </row>
    <row r="38" spans="1:14" s="28" customFormat="1" ht="19.5" customHeight="1">
      <c r="A38" s="39"/>
      <c r="B38" s="32"/>
      <c r="C38" s="33">
        <v>31</v>
      </c>
      <c r="D38" s="13" t="s">
        <v>115</v>
      </c>
      <c r="E38" s="35">
        <v>1</v>
      </c>
      <c r="F38" s="70">
        <f t="shared" si="0"/>
        <v>435</v>
      </c>
      <c r="G38" s="71"/>
      <c r="H38" s="70">
        <f t="shared" si="1"/>
        <v>0</v>
      </c>
      <c r="I38" s="164">
        <f t="shared" si="2"/>
        <v>435</v>
      </c>
      <c r="J38" s="152" t="s">
        <v>115</v>
      </c>
      <c r="K38" s="148"/>
      <c r="L38" s="148"/>
      <c r="M38" s="148"/>
      <c r="N38" s="149"/>
    </row>
    <row r="39" spans="1:14" s="28" customFormat="1" ht="19.5" customHeight="1">
      <c r="A39" s="39"/>
      <c r="B39" s="32"/>
      <c r="C39" s="33">
        <v>32</v>
      </c>
      <c r="D39" s="13" t="s">
        <v>119</v>
      </c>
      <c r="E39" s="35">
        <v>1</v>
      </c>
      <c r="F39" s="70">
        <f t="shared" si="0"/>
        <v>435</v>
      </c>
      <c r="G39" s="71"/>
      <c r="H39" s="70">
        <f t="shared" si="1"/>
        <v>0</v>
      </c>
      <c r="I39" s="164">
        <f t="shared" si="2"/>
        <v>435</v>
      </c>
      <c r="J39" s="152" t="s">
        <v>119</v>
      </c>
      <c r="K39" s="148"/>
      <c r="L39" s="148"/>
      <c r="M39" s="148"/>
      <c r="N39" s="149"/>
    </row>
    <row r="40" spans="1:14" s="28" customFormat="1" ht="19.5" customHeight="1">
      <c r="A40" s="39"/>
      <c r="B40" s="32"/>
      <c r="C40" s="33">
        <v>33</v>
      </c>
      <c r="D40" s="13" t="s">
        <v>122</v>
      </c>
      <c r="E40" s="35">
        <v>1</v>
      </c>
      <c r="F40" s="70">
        <f aca="true" t="shared" si="3" ref="F40:F71">SUM($I$1*E40)</f>
        <v>435</v>
      </c>
      <c r="G40" s="71"/>
      <c r="H40" s="70">
        <f aca="true" t="shared" si="4" ref="H40:H71">SUM($I$2*E40)</f>
        <v>0</v>
      </c>
      <c r="I40" s="164">
        <f aca="true" t="shared" si="5" ref="I40:I71">F40+G40+H40</f>
        <v>435</v>
      </c>
      <c r="J40" s="152" t="s">
        <v>122</v>
      </c>
      <c r="K40" s="148"/>
      <c r="L40" s="148"/>
      <c r="M40" s="148"/>
      <c r="N40" s="149"/>
    </row>
    <row r="41" spans="1:14" s="28" customFormat="1" ht="19.5" customHeight="1">
      <c r="A41" s="39"/>
      <c r="B41" s="32"/>
      <c r="C41" s="33">
        <v>34</v>
      </c>
      <c r="D41" s="13" t="s">
        <v>124</v>
      </c>
      <c r="E41" s="35">
        <v>1</v>
      </c>
      <c r="F41" s="70">
        <f t="shared" si="3"/>
        <v>435</v>
      </c>
      <c r="G41" s="71"/>
      <c r="H41" s="70">
        <f t="shared" si="4"/>
        <v>0</v>
      </c>
      <c r="I41" s="164">
        <f t="shared" si="5"/>
        <v>435</v>
      </c>
      <c r="J41" s="152" t="s">
        <v>124</v>
      </c>
      <c r="K41" s="148"/>
      <c r="L41" s="148"/>
      <c r="M41" s="148"/>
      <c r="N41" s="149"/>
    </row>
    <row r="42" spans="1:14" s="28" customFormat="1" ht="19.5" customHeight="1">
      <c r="A42" s="39"/>
      <c r="B42" s="32"/>
      <c r="C42" s="33">
        <v>35</v>
      </c>
      <c r="D42" s="13" t="s">
        <v>125</v>
      </c>
      <c r="E42" s="35">
        <v>1</v>
      </c>
      <c r="F42" s="70">
        <f t="shared" si="3"/>
        <v>435</v>
      </c>
      <c r="G42" s="71"/>
      <c r="H42" s="70">
        <f t="shared" si="4"/>
        <v>0</v>
      </c>
      <c r="I42" s="164">
        <f t="shared" si="5"/>
        <v>435</v>
      </c>
      <c r="J42" s="152" t="s">
        <v>125</v>
      </c>
      <c r="K42" s="148"/>
      <c r="L42" s="148"/>
      <c r="M42" s="148"/>
      <c r="N42" s="149"/>
    </row>
    <row r="43" spans="1:14" s="28" customFormat="1" ht="19.5" customHeight="1">
      <c r="A43" s="39"/>
      <c r="B43" s="32"/>
      <c r="C43" s="33">
        <v>36</v>
      </c>
      <c r="D43" s="13" t="s">
        <v>130</v>
      </c>
      <c r="E43" s="35">
        <v>1</v>
      </c>
      <c r="F43" s="70">
        <f t="shared" si="3"/>
        <v>435</v>
      </c>
      <c r="G43" s="71"/>
      <c r="H43" s="70">
        <f t="shared" si="4"/>
        <v>0</v>
      </c>
      <c r="I43" s="164">
        <f t="shared" si="5"/>
        <v>435</v>
      </c>
      <c r="J43" s="152" t="s">
        <v>130</v>
      </c>
      <c r="K43" s="148"/>
      <c r="L43" s="148"/>
      <c r="M43" s="148"/>
      <c r="N43" s="149"/>
    </row>
    <row r="44" spans="1:14" s="28" customFormat="1" ht="19.5" customHeight="1">
      <c r="A44" s="39"/>
      <c r="B44" s="32"/>
      <c r="C44" s="33">
        <v>37</v>
      </c>
      <c r="D44" s="13" t="s">
        <v>134</v>
      </c>
      <c r="E44" s="35">
        <v>1</v>
      </c>
      <c r="F44" s="70">
        <f t="shared" si="3"/>
        <v>435</v>
      </c>
      <c r="G44" s="71"/>
      <c r="H44" s="70">
        <f t="shared" si="4"/>
        <v>0</v>
      </c>
      <c r="I44" s="164">
        <f t="shared" si="5"/>
        <v>435</v>
      </c>
      <c r="J44" s="152" t="s">
        <v>134</v>
      </c>
      <c r="K44" s="148"/>
      <c r="L44" s="148"/>
      <c r="M44" s="148"/>
      <c r="N44" s="149"/>
    </row>
    <row r="45" spans="1:14" s="28" customFormat="1" ht="19.5" customHeight="1">
      <c r="A45" s="39"/>
      <c r="B45" s="32"/>
      <c r="C45" s="33">
        <v>38</v>
      </c>
      <c r="D45" s="13" t="s">
        <v>138</v>
      </c>
      <c r="E45" s="35">
        <v>1</v>
      </c>
      <c r="F45" s="70">
        <f t="shared" si="3"/>
        <v>435</v>
      </c>
      <c r="G45" s="71"/>
      <c r="H45" s="70">
        <f t="shared" si="4"/>
        <v>0</v>
      </c>
      <c r="I45" s="164">
        <f t="shared" si="5"/>
        <v>435</v>
      </c>
      <c r="J45" s="152" t="s">
        <v>138</v>
      </c>
      <c r="K45" s="148"/>
      <c r="L45" s="148"/>
      <c r="M45" s="148"/>
      <c r="N45" s="149"/>
    </row>
    <row r="46" spans="1:14" s="28" customFormat="1" ht="19.5" customHeight="1">
      <c r="A46" s="39"/>
      <c r="B46" s="32"/>
      <c r="C46" s="33">
        <v>39</v>
      </c>
      <c r="D46" s="13" t="s">
        <v>142</v>
      </c>
      <c r="E46" s="35">
        <v>1</v>
      </c>
      <c r="F46" s="70">
        <f t="shared" si="3"/>
        <v>435</v>
      </c>
      <c r="G46" s="71"/>
      <c r="H46" s="70">
        <f t="shared" si="4"/>
        <v>0</v>
      </c>
      <c r="I46" s="164">
        <f t="shared" si="5"/>
        <v>435</v>
      </c>
      <c r="J46" s="152" t="s">
        <v>142</v>
      </c>
      <c r="K46" s="148"/>
      <c r="L46" s="148"/>
      <c r="M46" s="148"/>
      <c r="N46" s="149"/>
    </row>
    <row r="47" spans="1:14" s="28" customFormat="1" ht="19.5" customHeight="1">
      <c r="A47" s="39"/>
      <c r="B47" s="32"/>
      <c r="C47" s="33">
        <v>40</v>
      </c>
      <c r="D47" s="13" t="s">
        <v>143</v>
      </c>
      <c r="E47" s="35">
        <v>1</v>
      </c>
      <c r="F47" s="70">
        <f t="shared" si="3"/>
        <v>435</v>
      </c>
      <c r="G47" s="71"/>
      <c r="H47" s="70">
        <f t="shared" si="4"/>
        <v>0</v>
      </c>
      <c r="I47" s="164">
        <f t="shared" si="5"/>
        <v>435</v>
      </c>
      <c r="J47" s="152" t="s">
        <v>143</v>
      </c>
      <c r="K47" s="148"/>
      <c r="L47" s="148"/>
      <c r="M47" s="148"/>
      <c r="N47" s="149"/>
    </row>
    <row r="48" spans="1:14" s="28" customFormat="1" ht="19.5" customHeight="1">
      <c r="A48" s="39"/>
      <c r="B48" s="32"/>
      <c r="C48" s="33">
        <v>41</v>
      </c>
      <c r="D48" s="13" t="s">
        <v>149</v>
      </c>
      <c r="E48" s="35">
        <v>1</v>
      </c>
      <c r="F48" s="70">
        <f t="shared" si="3"/>
        <v>435</v>
      </c>
      <c r="G48" s="71"/>
      <c r="H48" s="70">
        <f t="shared" si="4"/>
        <v>0</v>
      </c>
      <c r="I48" s="164">
        <f t="shared" si="5"/>
        <v>435</v>
      </c>
      <c r="J48" s="152" t="s">
        <v>149</v>
      </c>
      <c r="K48" s="148"/>
      <c r="L48" s="148"/>
      <c r="M48" s="148"/>
      <c r="N48" s="149"/>
    </row>
    <row r="49" spans="1:14" s="28" customFormat="1" ht="19.5" customHeight="1">
      <c r="A49" s="39"/>
      <c r="B49" s="32"/>
      <c r="C49" s="33">
        <v>42</v>
      </c>
      <c r="D49" s="13" t="s">
        <v>152</v>
      </c>
      <c r="E49" s="35">
        <v>1</v>
      </c>
      <c r="F49" s="70">
        <f t="shared" si="3"/>
        <v>435</v>
      </c>
      <c r="G49" s="71"/>
      <c r="H49" s="70">
        <f t="shared" si="4"/>
        <v>0</v>
      </c>
      <c r="I49" s="164">
        <f t="shared" si="5"/>
        <v>435</v>
      </c>
      <c r="J49" s="152" t="s">
        <v>152</v>
      </c>
      <c r="K49" s="148"/>
      <c r="L49" s="148"/>
      <c r="M49" s="148"/>
      <c r="N49" s="149"/>
    </row>
    <row r="50" spans="1:14" s="28" customFormat="1" ht="19.5" customHeight="1">
      <c r="A50" s="39"/>
      <c r="B50" s="32"/>
      <c r="C50" s="33">
        <v>43</v>
      </c>
      <c r="D50" s="13" t="s">
        <v>153</v>
      </c>
      <c r="E50" s="35">
        <v>1</v>
      </c>
      <c r="F50" s="70">
        <f t="shared" si="3"/>
        <v>435</v>
      </c>
      <c r="G50" s="71"/>
      <c r="H50" s="70">
        <f t="shared" si="4"/>
        <v>0</v>
      </c>
      <c r="I50" s="164">
        <f t="shared" si="5"/>
        <v>435</v>
      </c>
      <c r="J50" s="152" t="s">
        <v>153</v>
      </c>
      <c r="K50" s="148"/>
      <c r="L50" s="148"/>
      <c r="M50" s="148"/>
      <c r="N50" s="149"/>
    </row>
    <row r="51" spans="1:14" s="28" customFormat="1" ht="19.5" customHeight="1">
      <c r="A51" s="39"/>
      <c r="B51" s="32"/>
      <c r="C51" s="33">
        <v>44</v>
      </c>
      <c r="D51" s="13" t="s">
        <v>156</v>
      </c>
      <c r="E51" s="35">
        <v>1</v>
      </c>
      <c r="F51" s="70">
        <f t="shared" si="3"/>
        <v>435</v>
      </c>
      <c r="G51" s="71"/>
      <c r="H51" s="70">
        <f t="shared" si="4"/>
        <v>0</v>
      </c>
      <c r="I51" s="164">
        <f t="shared" si="5"/>
        <v>435</v>
      </c>
      <c r="J51" s="152" t="s">
        <v>156</v>
      </c>
      <c r="K51" s="148"/>
      <c r="L51" s="148"/>
      <c r="M51" s="148"/>
      <c r="N51" s="149"/>
    </row>
    <row r="52" spans="1:14" s="28" customFormat="1" ht="19.5" customHeight="1">
      <c r="A52" s="39"/>
      <c r="B52" s="32"/>
      <c r="C52" s="33">
        <v>45</v>
      </c>
      <c r="D52" s="13" t="s">
        <v>177</v>
      </c>
      <c r="E52" s="35">
        <v>1</v>
      </c>
      <c r="F52" s="70">
        <f t="shared" si="3"/>
        <v>435</v>
      </c>
      <c r="G52" s="71"/>
      <c r="H52" s="70">
        <f t="shared" si="4"/>
        <v>0</v>
      </c>
      <c r="I52" s="164">
        <f t="shared" si="5"/>
        <v>435</v>
      </c>
      <c r="J52" s="152" t="s">
        <v>177</v>
      </c>
      <c r="K52" s="148"/>
      <c r="L52" s="148"/>
      <c r="M52" s="148"/>
      <c r="N52" s="149"/>
    </row>
    <row r="53" spans="1:14" s="28" customFormat="1" ht="19.5" customHeight="1">
      <c r="A53" s="39"/>
      <c r="B53" s="32"/>
      <c r="C53" s="33">
        <v>46</v>
      </c>
      <c r="D53" s="13" t="s">
        <v>187</v>
      </c>
      <c r="E53" s="35">
        <v>1</v>
      </c>
      <c r="F53" s="70">
        <f t="shared" si="3"/>
        <v>435</v>
      </c>
      <c r="G53" s="71"/>
      <c r="H53" s="70">
        <f t="shared" si="4"/>
        <v>0</v>
      </c>
      <c r="I53" s="164">
        <f t="shared" si="5"/>
        <v>435</v>
      </c>
      <c r="J53" s="152" t="s">
        <v>187</v>
      </c>
      <c r="K53" s="148"/>
      <c r="L53" s="148"/>
      <c r="M53" s="148"/>
      <c r="N53" s="149"/>
    </row>
    <row r="54" spans="1:17" s="28" customFormat="1" ht="19.5" customHeight="1">
      <c r="A54" s="39"/>
      <c r="B54" s="32"/>
      <c r="C54" s="33">
        <v>47</v>
      </c>
      <c r="D54" s="13" t="s">
        <v>245</v>
      </c>
      <c r="E54" s="35">
        <v>1</v>
      </c>
      <c r="F54" s="70">
        <f t="shared" si="3"/>
        <v>435</v>
      </c>
      <c r="G54" s="71"/>
      <c r="H54" s="70">
        <f t="shared" si="4"/>
        <v>0</v>
      </c>
      <c r="I54" s="164">
        <f t="shared" si="5"/>
        <v>435</v>
      </c>
      <c r="J54" s="152" t="s">
        <v>245</v>
      </c>
      <c r="K54" s="148"/>
      <c r="L54" s="148"/>
      <c r="M54" s="148"/>
      <c r="N54" s="149"/>
      <c r="O54" s="43"/>
      <c r="P54" s="43"/>
      <c r="Q54" s="43"/>
    </row>
    <row r="55" spans="1:19" s="28" customFormat="1" ht="19.5" customHeight="1">
      <c r="A55" s="39"/>
      <c r="B55" s="32"/>
      <c r="C55" s="33">
        <v>48</v>
      </c>
      <c r="D55" s="13" t="s">
        <v>257</v>
      </c>
      <c r="E55" s="35">
        <v>1</v>
      </c>
      <c r="F55" s="70">
        <f t="shared" si="3"/>
        <v>435</v>
      </c>
      <c r="G55" s="71"/>
      <c r="H55" s="70">
        <f t="shared" si="4"/>
        <v>0</v>
      </c>
      <c r="I55" s="164">
        <f t="shared" si="5"/>
        <v>435</v>
      </c>
      <c r="J55" s="152" t="s">
        <v>257</v>
      </c>
      <c r="K55" s="148"/>
      <c r="L55" s="148"/>
      <c r="M55" s="148"/>
      <c r="N55" s="149"/>
      <c r="O55" s="67"/>
      <c r="P55" s="67"/>
      <c r="Q55" s="67"/>
      <c r="R55" s="67"/>
      <c r="S55" s="67"/>
    </row>
    <row r="56" spans="1:19" s="28" customFormat="1" ht="19.5" customHeight="1">
      <c r="A56" s="39"/>
      <c r="B56" s="32"/>
      <c r="C56" s="33">
        <v>49</v>
      </c>
      <c r="D56" s="13" t="s">
        <v>262</v>
      </c>
      <c r="E56" s="35">
        <v>1</v>
      </c>
      <c r="F56" s="70">
        <f t="shared" si="3"/>
        <v>435</v>
      </c>
      <c r="G56" s="71"/>
      <c r="H56" s="70">
        <f t="shared" si="4"/>
        <v>0</v>
      </c>
      <c r="I56" s="164">
        <f t="shared" si="5"/>
        <v>435</v>
      </c>
      <c r="J56" s="152" t="s">
        <v>262</v>
      </c>
      <c r="K56" s="148"/>
      <c r="L56" s="148"/>
      <c r="M56" s="148"/>
      <c r="N56" s="149"/>
      <c r="O56" s="67"/>
      <c r="P56" s="67"/>
      <c r="Q56" s="67"/>
      <c r="R56" s="67"/>
      <c r="S56" s="67"/>
    </row>
    <row r="57" spans="1:19" s="28" customFormat="1" ht="19.5" customHeight="1">
      <c r="A57" s="39"/>
      <c r="B57" s="32"/>
      <c r="C57" s="33">
        <v>50</v>
      </c>
      <c r="D57" s="140" t="s">
        <v>246</v>
      </c>
      <c r="E57" s="141">
        <v>1</v>
      </c>
      <c r="F57" s="176">
        <f t="shared" si="3"/>
        <v>435</v>
      </c>
      <c r="G57" s="176"/>
      <c r="H57" s="176">
        <f t="shared" si="4"/>
        <v>0</v>
      </c>
      <c r="I57" s="164">
        <f t="shared" si="5"/>
        <v>435</v>
      </c>
      <c r="J57" s="158" t="s">
        <v>246</v>
      </c>
      <c r="K57" s="159"/>
      <c r="L57" s="159"/>
      <c r="M57" s="159"/>
      <c r="N57" s="160"/>
      <c r="O57" s="67"/>
      <c r="P57" s="67"/>
      <c r="Q57" s="67"/>
      <c r="R57" s="67"/>
      <c r="S57" s="67"/>
    </row>
    <row r="58" spans="1:14" s="28" customFormat="1" ht="19.5" customHeight="1">
      <c r="A58" s="39"/>
      <c r="B58" s="32"/>
      <c r="C58" s="33">
        <v>51</v>
      </c>
      <c r="D58" s="13" t="s">
        <v>43</v>
      </c>
      <c r="E58" s="35">
        <v>2</v>
      </c>
      <c r="F58" s="176">
        <f t="shared" si="3"/>
        <v>870</v>
      </c>
      <c r="G58" s="176"/>
      <c r="H58" s="176">
        <f t="shared" si="4"/>
        <v>0</v>
      </c>
      <c r="I58" s="164">
        <f t="shared" si="5"/>
        <v>870</v>
      </c>
      <c r="J58" s="152" t="s">
        <v>43</v>
      </c>
      <c r="K58" s="155"/>
      <c r="L58" s="155"/>
      <c r="M58" s="155"/>
      <c r="N58" s="149"/>
    </row>
    <row r="59" spans="1:14" s="118" customFormat="1" ht="19.5" customHeight="1">
      <c r="A59" s="139"/>
      <c r="B59" s="163"/>
      <c r="C59" s="33">
        <v>52</v>
      </c>
      <c r="D59" s="140" t="s">
        <v>54</v>
      </c>
      <c r="E59" s="141">
        <v>2</v>
      </c>
      <c r="F59" s="176">
        <f t="shared" si="3"/>
        <v>870</v>
      </c>
      <c r="G59" s="176"/>
      <c r="H59" s="176">
        <f t="shared" si="4"/>
        <v>0</v>
      </c>
      <c r="I59" s="164">
        <f t="shared" si="5"/>
        <v>870</v>
      </c>
      <c r="J59" s="152" t="s">
        <v>54</v>
      </c>
      <c r="K59" s="168" t="s">
        <v>319</v>
      </c>
      <c r="L59" s="159"/>
      <c r="M59" s="159"/>
      <c r="N59" s="160"/>
    </row>
    <row r="60" spans="1:14" s="28" customFormat="1" ht="19.5" customHeight="1">
      <c r="A60" s="39"/>
      <c r="B60" s="32"/>
      <c r="C60" s="33">
        <v>53</v>
      </c>
      <c r="D60" s="13" t="s">
        <v>57</v>
      </c>
      <c r="E60" s="35">
        <v>2</v>
      </c>
      <c r="F60" s="70">
        <f t="shared" si="3"/>
        <v>870</v>
      </c>
      <c r="G60" s="71"/>
      <c r="H60" s="70">
        <f t="shared" si="4"/>
        <v>0</v>
      </c>
      <c r="I60" s="164">
        <f t="shared" si="5"/>
        <v>870</v>
      </c>
      <c r="J60" s="152" t="s">
        <v>57</v>
      </c>
      <c r="K60" s="156"/>
      <c r="L60" s="156"/>
      <c r="M60" s="156"/>
      <c r="N60" s="157"/>
    </row>
    <row r="61" spans="1:14" s="28" customFormat="1" ht="19.5" customHeight="1">
      <c r="A61" s="39"/>
      <c r="B61" s="32"/>
      <c r="C61" s="33">
        <v>54</v>
      </c>
      <c r="D61" s="13" t="s">
        <v>60</v>
      </c>
      <c r="E61" s="35">
        <v>2</v>
      </c>
      <c r="F61" s="70">
        <f t="shared" si="3"/>
        <v>870</v>
      </c>
      <c r="G61" s="71"/>
      <c r="H61" s="70">
        <f t="shared" si="4"/>
        <v>0</v>
      </c>
      <c r="I61" s="164">
        <f t="shared" si="5"/>
        <v>870</v>
      </c>
      <c r="J61" s="152" t="s">
        <v>60</v>
      </c>
      <c r="K61" s="156"/>
      <c r="L61" s="156"/>
      <c r="M61" s="156"/>
      <c r="N61" s="157"/>
    </row>
    <row r="62" spans="1:14" s="28" customFormat="1" ht="19.5" customHeight="1">
      <c r="A62" s="39"/>
      <c r="B62" s="32"/>
      <c r="C62" s="33">
        <v>55</v>
      </c>
      <c r="D62" s="13" t="s">
        <v>63</v>
      </c>
      <c r="E62" s="35">
        <v>2</v>
      </c>
      <c r="F62" s="70">
        <f t="shared" si="3"/>
        <v>870</v>
      </c>
      <c r="G62" s="71"/>
      <c r="H62" s="70">
        <f t="shared" si="4"/>
        <v>0</v>
      </c>
      <c r="I62" s="164">
        <f t="shared" si="5"/>
        <v>870</v>
      </c>
      <c r="J62" s="152" t="s">
        <v>63</v>
      </c>
      <c r="K62" s="148"/>
      <c r="L62" s="148"/>
      <c r="M62" s="148"/>
      <c r="N62" s="149"/>
    </row>
    <row r="63" spans="1:14" s="28" customFormat="1" ht="19.5" customHeight="1">
      <c r="A63" s="39"/>
      <c r="B63" s="32"/>
      <c r="C63" s="33">
        <v>56</v>
      </c>
      <c r="D63" s="13" t="s">
        <v>64</v>
      </c>
      <c r="E63" s="35">
        <v>2</v>
      </c>
      <c r="F63" s="70">
        <f t="shared" si="3"/>
        <v>870</v>
      </c>
      <c r="G63" s="71"/>
      <c r="H63" s="70">
        <f t="shared" si="4"/>
        <v>0</v>
      </c>
      <c r="I63" s="164">
        <f t="shared" si="5"/>
        <v>870</v>
      </c>
      <c r="J63" s="152" t="s">
        <v>64</v>
      </c>
      <c r="K63" s="148"/>
      <c r="L63" s="148"/>
      <c r="M63" s="148"/>
      <c r="N63" s="149"/>
    </row>
    <row r="64" spans="1:14" s="28" customFormat="1" ht="19.5" customHeight="1">
      <c r="A64" s="39"/>
      <c r="B64" s="32"/>
      <c r="C64" s="33">
        <v>57</v>
      </c>
      <c r="D64" s="13" t="s">
        <v>69</v>
      </c>
      <c r="E64" s="35">
        <v>2</v>
      </c>
      <c r="F64" s="70">
        <f t="shared" si="3"/>
        <v>870</v>
      </c>
      <c r="G64" s="71"/>
      <c r="H64" s="70">
        <f t="shared" si="4"/>
        <v>0</v>
      </c>
      <c r="I64" s="164">
        <f t="shared" si="5"/>
        <v>870</v>
      </c>
      <c r="J64" s="152" t="s">
        <v>69</v>
      </c>
      <c r="K64" s="148"/>
      <c r="L64" s="148"/>
      <c r="M64" s="148"/>
      <c r="N64" s="149"/>
    </row>
    <row r="65" spans="1:14" s="28" customFormat="1" ht="19.5" customHeight="1">
      <c r="A65" s="39"/>
      <c r="B65" s="32"/>
      <c r="C65" s="33">
        <v>58</v>
      </c>
      <c r="D65" s="13" t="s">
        <v>81</v>
      </c>
      <c r="E65" s="35">
        <v>2</v>
      </c>
      <c r="F65" s="70">
        <f t="shared" si="3"/>
        <v>870</v>
      </c>
      <c r="G65" s="71"/>
      <c r="H65" s="70">
        <f t="shared" si="4"/>
        <v>0</v>
      </c>
      <c r="I65" s="164">
        <f t="shared" si="5"/>
        <v>870</v>
      </c>
      <c r="J65" s="152" t="s">
        <v>81</v>
      </c>
      <c r="K65" s="148"/>
      <c r="L65" s="148"/>
      <c r="M65" s="148"/>
      <c r="N65" s="149"/>
    </row>
    <row r="66" spans="1:14" s="28" customFormat="1" ht="19.5" customHeight="1">
      <c r="A66" s="39"/>
      <c r="B66" s="32"/>
      <c r="C66" s="33">
        <v>59</v>
      </c>
      <c r="D66" s="13" t="s">
        <v>82</v>
      </c>
      <c r="E66" s="35">
        <v>2</v>
      </c>
      <c r="F66" s="70">
        <f t="shared" si="3"/>
        <v>870</v>
      </c>
      <c r="G66" s="71"/>
      <c r="H66" s="70">
        <f t="shared" si="4"/>
        <v>0</v>
      </c>
      <c r="I66" s="164">
        <f t="shared" si="5"/>
        <v>870</v>
      </c>
      <c r="J66" s="152" t="s">
        <v>82</v>
      </c>
      <c r="K66" s="148"/>
      <c r="L66" s="148"/>
      <c r="M66" s="148"/>
      <c r="N66" s="149"/>
    </row>
    <row r="67" spans="1:14" s="28" customFormat="1" ht="19.5" customHeight="1">
      <c r="A67" s="39"/>
      <c r="B67" s="32"/>
      <c r="C67" s="33">
        <v>60</v>
      </c>
      <c r="D67" s="13" t="s">
        <v>86</v>
      </c>
      <c r="E67" s="35">
        <v>2</v>
      </c>
      <c r="F67" s="70">
        <f t="shared" si="3"/>
        <v>870</v>
      </c>
      <c r="G67" s="71"/>
      <c r="H67" s="70">
        <f t="shared" si="4"/>
        <v>0</v>
      </c>
      <c r="I67" s="164">
        <f t="shared" si="5"/>
        <v>870</v>
      </c>
      <c r="J67" s="152" t="s">
        <v>86</v>
      </c>
      <c r="K67" s="148"/>
      <c r="L67" s="148"/>
      <c r="M67" s="148"/>
      <c r="N67" s="149"/>
    </row>
    <row r="68" spans="1:14" s="28" customFormat="1" ht="19.5" customHeight="1">
      <c r="A68" s="39"/>
      <c r="B68" s="32"/>
      <c r="C68" s="33">
        <v>61</v>
      </c>
      <c r="D68" s="13" t="s">
        <v>101</v>
      </c>
      <c r="E68" s="35">
        <v>2</v>
      </c>
      <c r="F68" s="70">
        <f t="shared" si="3"/>
        <v>870</v>
      </c>
      <c r="G68" s="71"/>
      <c r="H68" s="70">
        <f t="shared" si="4"/>
        <v>0</v>
      </c>
      <c r="I68" s="164">
        <f t="shared" si="5"/>
        <v>870</v>
      </c>
      <c r="J68" s="152" t="s">
        <v>101</v>
      </c>
      <c r="K68" s="148"/>
      <c r="L68" s="148"/>
      <c r="M68" s="148"/>
      <c r="N68" s="149"/>
    </row>
    <row r="69" spans="1:14" s="28" customFormat="1" ht="19.5" customHeight="1">
      <c r="A69" s="39"/>
      <c r="B69" s="32"/>
      <c r="C69" s="33">
        <v>62</v>
      </c>
      <c r="D69" s="13" t="s">
        <v>117</v>
      </c>
      <c r="E69" s="35">
        <v>2</v>
      </c>
      <c r="F69" s="70">
        <f t="shared" si="3"/>
        <v>870</v>
      </c>
      <c r="G69" s="71"/>
      <c r="H69" s="70">
        <f t="shared" si="4"/>
        <v>0</v>
      </c>
      <c r="I69" s="164">
        <f t="shared" si="5"/>
        <v>870</v>
      </c>
      <c r="J69" s="152" t="s">
        <v>117</v>
      </c>
      <c r="K69" s="148"/>
      <c r="L69" s="148"/>
      <c r="M69" s="148"/>
      <c r="N69" s="149"/>
    </row>
    <row r="70" spans="1:14" s="28" customFormat="1" ht="19.5" customHeight="1">
      <c r="A70" s="39"/>
      <c r="B70" s="32"/>
      <c r="C70" s="33">
        <v>63</v>
      </c>
      <c r="D70" s="13" t="s">
        <v>118</v>
      </c>
      <c r="E70" s="35">
        <v>2</v>
      </c>
      <c r="F70" s="70">
        <f t="shared" si="3"/>
        <v>870</v>
      </c>
      <c r="G70" s="71"/>
      <c r="H70" s="70">
        <f t="shared" si="4"/>
        <v>0</v>
      </c>
      <c r="I70" s="164">
        <f t="shared" si="5"/>
        <v>870</v>
      </c>
      <c r="J70" s="152" t="s">
        <v>118</v>
      </c>
      <c r="K70" s="148"/>
      <c r="L70" s="148"/>
      <c r="M70" s="148"/>
      <c r="N70" s="149"/>
    </row>
    <row r="71" spans="1:14" s="28" customFormat="1" ht="19.5" customHeight="1">
      <c r="A71" s="39"/>
      <c r="B71" s="32"/>
      <c r="C71" s="33">
        <v>64</v>
      </c>
      <c r="D71" s="13" t="s">
        <v>123</v>
      </c>
      <c r="E71" s="35">
        <v>2</v>
      </c>
      <c r="F71" s="70">
        <f t="shared" si="3"/>
        <v>870</v>
      </c>
      <c r="G71" s="71"/>
      <c r="H71" s="70">
        <f t="shared" si="4"/>
        <v>0</v>
      </c>
      <c r="I71" s="164">
        <f t="shared" si="5"/>
        <v>870</v>
      </c>
      <c r="J71" s="152" t="s">
        <v>123</v>
      </c>
      <c r="K71" s="148"/>
      <c r="L71" s="148"/>
      <c r="M71" s="148"/>
      <c r="N71" s="149"/>
    </row>
    <row r="72" spans="1:14" s="28" customFormat="1" ht="19.5" customHeight="1">
      <c r="A72" s="39"/>
      <c r="B72" s="32"/>
      <c r="C72" s="33">
        <v>65</v>
      </c>
      <c r="D72" s="13" t="s">
        <v>133</v>
      </c>
      <c r="E72" s="35">
        <v>2</v>
      </c>
      <c r="F72" s="70">
        <f aca="true" t="shared" si="6" ref="F72:F103">SUM($I$1*E72)</f>
        <v>870</v>
      </c>
      <c r="G72" s="71"/>
      <c r="H72" s="70">
        <f aca="true" t="shared" si="7" ref="H72:H103">SUM($I$2*E72)</f>
        <v>0</v>
      </c>
      <c r="I72" s="164">
        <f aca="true" t="shared" si="8" ref="I72:I103">F72+G72+H72</f>
        <v>870</v>
      </c>
      <c r="J72" s="152" t="s">
        <v>133</v>
      </c>
      <c r="K72" s="148"/>
      <c r="L72" s="148"/>
      <c r="M72" s="148"/>
      <c r="N72" s="149"/>
    </row>
    <row r="73" spans="1:17" s="28" customFormat="1" ht="19.5" customHeight="1">
      <c r="A73" s="39"/>
      <c r="B73" s="32"/>
      <c r="C73" s="33">
        <v>66</v>
      </c>
      <c r="D73" s="13" t="s">
        <v>141</v>
      </c>
      <c r="E73" s="35">
        <v>2</v>
      </c>
      <c r="F73" s="70">
        <f t="shared" si="6"/>
        <v>870</v>
      </c>
      <c r="G73" s="71"/>
      <c r="H73" s="70">
        <f t="shared" si="7"/>
        <v>0</v>
      </c>
      <c r="I73" s="164">
        <f t="shared" si="8"/>
        <v>870</v>
      </c>
      <c r="J73" s="152" t="s">
        <v>141</v>
      </c>
      <c r="K73" s="148"/>
      <c r="L73" s="148"/>
      <c r="M73" s="148"/>
      <c r="N73" s="149"/>
      <c r="O73" s="41"/>
      <c r="P73" s="41"/>
      <c r="Q73" s="41"/>
    </row>
    <row r="74" spans="1:19" s="28" customFormat="1" ht="19.5" customHeight="1">
      <c r="A74" s="39"/>
      <c r="B74" s="32"/>
      <c r="C74" s="33">
        <v>67</v>
      </c>
      <c r="D74" s="13" t="s">
        <v>144</v>
      </c>
      <c r="E74" s="35">
        <v>2</v>
      </c>
      <c r="F74" s="70">
        <f t="shared" si="6"/>
        <v>870</v>
      </c>
      <c r="G74" s="71"/>
      <c r="H74" s="70">
        <f t="shared" si="7"/>
        <v>0</v>
      </c>
      <c r="I74" s="164">
        <f t="shared" si="8"/>
        <v>870</v>
      </c>
      <c r="J74" s="152" t="s">
        <v>144</v>
      </c>
      <c r="K74" s="148"/>
      <c r="L74" s="148"/>
      <c r="M74" s="148"/>
      <c r="N74" s="149"/>
      <c r="O74" s="67"/>
      <c r="P74" s="67"/>
      <c r="Q74" s="67"/>
      <c r="R74" s="67"/>
      <c r="S74" s="67"/>
    </row>
    <row r="75" spans="1:16" s="28" customFormat="1" ht="19.5" customHeight="1">
      <c r="A75" s="39"/>
      <c r="B75" s="32"/>
      <c r="C75" s="33">
        <v>68</v>
      </c>
      <c r="D75" s="13" t="s">
        <v>145</v>
      </c>
      <c r="E75" s="35">
        <v>2</v>
      </c>
      <c r="F75" s="70">
        <f t="shared" si="6"/>
        <v>870</v>
      </c>
      <c r="G75" s="71"/>
      <c r="H75" s="70">
        <f t="shared" si="7"/>
        <v>0</v>
      </c>
      <c r="I75" s="164">
        <f t="shared" si="8"/>
        <v>870</v>
      </c>
      <c r="J75" s="152" t="s">
        <v>145</v>
      </c>
      <c r="K75" s="148"/>
      <c r="L75" s="148"/>
      <c r="M75" s="148"/>
      <c r="N75" s="149"/>
      <c r="P75" s="42"/>
    </row>
    <row r="76" spans="1:16" s="28" customFormat="1" ht="19.5" customHeight="1">
      <c r="A76" s="39"/>
      <c r="B76" s="32"/>
      <c r="C76" s="33">
        <v>69</v>
      </c>
      <c r="D76" s="13" t="s">
        <v>146</v>
      </c>
      <c r="E76" s="35">
        <v>2</v>
      </c>
      <c r="F76" s="70">
        <f t="shared" si="6"/>
        <v>870</v>
      </c>
      <c r="G76" s="71"/>
      <c r="H76" s="70">
        <f t="shared" si="7"/>
        <v>0</v>
      </c>
      <c r="I76" s="164">
        <f t="shared" si="8"/>
        <v>870</v>
      </c>
      <c r="J76" s="152" t="s">
        <v>146</v>
      </c>
      <c r="K76" s="148"/>
      <c r="L76" s="148"/>
      <c r="M76" s="148"/>
      <c r="N76" s="149"/>
      <c r="P76" s="42"/>
    </row>
    <row r="77" spans="1:14" s="28" customFormat="1" ht="19.5" customHeight="1">
      <c r="A77" s="39"/>
      <c r="B77" s="32"/>
      <c r="C77" s="33">
        <v>70</v>
      </c>
      <c r="D77" s="13" t="s">
        <v>147</v>
      </c>
      <c r="E77" s="35">
        <v>2</v>
      </c>
      <c r="F77" s="70">
        <f t="shared" si="6"/>
        <v>870</v>
      </c>
      <c r="G77" s="71"/>
      <c r="H77" s="70">
        <f t="shared" si="7"/>
        <v>0</v>
      </c>
      <c r="I77" s="164">
        <f t="shared" si="8"/>
        <v>870</v>
      </c>
      <c r="J77" s="152" t="s">
        <v>147</v>
      </c>
      <c r="K77" s="148"/>
      <c r="L77" s="148"/>
      <c r="M77" s="148"/>
      <c r="N77" s="149"/>
    </row>
    <row r="78" spans="1:14" s="28" customFormat="1" ht="19.5" customHeight="1">
      <c r="A78" s="39"/>
      <c r="B78" s="32"/>
      <c r="C78" s="33">
        <v>71</v>
      </c>
      <c r="D78" s="13" t="s">
        <v>163</v>
      </c>
      <c r="E78" s="35">
        <v>2</v>
      </c>
      <c r="F78" s="70">
        <f t="shared" si="6"/>
        <v>870</v>
      </c>
      <c r="G78" s="71"/>
      <c r="H78" s="70">
        <f t="shared" si="7"/>
        <v>0</v>
      </c>
      <c r="I78" s="164">
        <f t="shared" si="8"/>
        <v>870</v>
      </c>
      <c r="J78" s="152" t="s">
        <v>163</v>
      </c>
      <c r="K78" s="148" t="s">
        <v>164</v>
      </c>
      <c r="L78" s="148"/>
      <c r="M78" s="148"/>
      <c r="N78" s="149"/>
    </row>
    <row r="79" spans="1:14" s="28" customFormat="1" ht="19.5" customHeight="1">
      <c r="A79" s="39"/>
      <c r="B79" s="32"/>
      <c r="C79" s="33">
        <v>72</v>
      </c>
      <c r="D79" s="13" t="s">
        <v>188</v>
      </c>
      <c r="E79" s="35">
        <v>2</v>
      </c>
      <c r="F79" s="70">
        <f t="shared" si="6"/>
        <v>870</v>
      </c>
      <c r="G79" s="71"/>
      <c r="H79" s="70">
        <f t="shared" si="7"/>
        <v>0</v>
      </c>
      <c r="I79" s="164">
        <f t="shared" si="8"/>
        <v>870</v>
      </c>
      <c r="J79" s="152" t="s">
        <v>188</v>
      </c>
      <c r="K79" s="148" t="s">
        <v>189</v>
      </c>
      <c r="L79" s="148"/>
      <c r="M79" s="148"/>
      <c r="N79" s="149"/>
    </row>
    <row r="80" spans="1:14" s="28" customFormat="1" ht="19.5" customHeight="1">
      <c r="A80" s="39"/>
      <c r="B80" s="32"/>
      <c r="C80" s="33">
        <v>73</v>
      </c>
      <c r="D80" s="137" t="s">
        <v>194</v>
      </c>
      <c r="E80" s="35">
        <v>2</v>
      </c>
      <c r="F80" s="70">
        <f t="shared" si="6"/>
        <v>870</v>
      </c>
      <c r="G80" s="71"/>
      <c r="H80" s="70">
        <f t="shared" si="7"/>
        <v>0</v>
      </c>
      <c r="I80" s="164">
        <f t="shared" si="8"/>
        <v>870</v>
      </c>
      <c r="J80" s="152" t="s">
        <v>194</v>
      </c>
      <c r="K80" s="148" t="s">
        <v>195</v>
      </c>
      <c r="L80" s="148"/>
      <c r="M80" s="148"/>
      <c r="N80" s="149"/>
    </row>
    <row r="81" spans="1:14" s="28" customFormat="1" ht="19.5" customHeight="1">
      <c r="A81" s="39"/>
      <c r="B81" s="32"/>
      <c r="C81" s="33">
        <v>74</v>
      </c>
      <c r="D81" s="18" t="s">
        <v>200</v>
      </c>
      <c r="E81" s="35">
        <v>2</v>
      </c>
      <c r="F81" s="70">
        <f t="shared" si="6"/>
        <v>870</v>
      </c>
      <c r="G81" s="71"/>
      <c r="H81" s="70">
        <f t="shared" si="7"/>
        <v>0</v>
      </c>
      <c r="I81" s="164">
        <f t="shared" si="8"/>
        <v>870</v>
      </c>
      <c r="J81" s="152" t="s">
        <v>200</v>
      </c>
      <c r="K81" s="148" t="s">
        <v>201</v>
      </c>
      <c r="L81" s="148"/>
      <c r="M81" s="148"/>
      <c r="N81" s="149"/>
    </row>
    <row r="82" spans="1:14" s="28" customFormat="1" ht="19.5" customHeight="1">
      <c r="A82" s="39"/>
      <c r="B82" s="32"/>
      <c r="C82" s="33">
        <v>75</v>
      </c>
      <c r="D82" s="13" t="s">
        <v>202</v>
      </c>
      <c r="E82" s="35">
        <v>2</v>
      </c>
      <c r="F82" s="70">
        <f t="shared" si="6"/>
        <v>870</v>
      </c>
      <c r="G82" s="71"/>
      <c r="H82" s="70">
        <f t="shared" si="7"/>
        <v>0</v>
      </c>
      <c r="I82" s="164">
        <f t="shared" si="8"/>
        <v>870</v>
      </c>
      <c r="J82" s="152" t="s">
        <v>202</v>
      </c>
      <c r="K82" s="148" t="s">
        <v>203</v>
      </c>
      <c r="L82" s="148"/>
      <c r="M82" s="148"/>
      <c r="N82" s="149"/>
    </row>
    <row r="83" spans="1:14" s="28" customFormat="1" ht="19.5" customHeight="1">
      <c r="A83" s="39"/>
      <c r="B83" s="32"/>
      <c r="C83" s="33">
        <v>76</v>
      </c>
      <c r="D83" s="13" t="s">
        <v>214</v>
      </c>
      <c r="E83" s="35">
        <v>2</v>
      </c>
      <c r="F83" s="70">
        <f t="shared" si="6"/>
        <v>870</v>
      </c>
      <c r="G83" s="71"/>
      <c r="H83" s="70">
        <f t="shared" si="7"/>
        <v>0</v>
      </c>
      <c r="I83" s="164">
        <f t="shared" si="8"/>
        <v>870</v>
      </c>
      <c r="J83" s="152" t="s">
        <v>214</v>
      </c>
      <c r="K83" s="148" t="s">
        <v>233</v>
      </c>
      <c r="L83" s="148"/>
      <c r="M83" s="148"/>
      <c r="N83" s="149"/>
    </row>
    <row r="84" spans="1:14" s="28" customFormat="1" ht="19.5" customHeight="1">
      <c r="A84" s="39"/>
      <c r="B84" s="32"/>
      <c r="C84" s="33">
        <v>77</v>
      </c>
      <c r="D84" s="13" t="s">
        <v>227</v>
      </c>
      <c r="E84" s="35">
        <v>2</v>
      </c>
      <c r="F84" s="70">
        <f t="shared" si="6"/>
        <v>870</v>
      </c>
      <c r="G84" s="71"/>
      <c r="H84" s="70">
        <f t="shared" si="7"/>
        <v>0</v>
      </c>
      <c r="I84" s="164">
        <f t="shared" si="8"/>
        <v>870</v>
      </c>
      <c r="J84" s="152" t="s">
        <v>227</v>
      </c>
      <c r="K84" s="148" t="s">
        <v>234</v>
      </c>
      <c r="L84" s="148"/>
      <c r="M84" s="148"/>
      <c r="N84" s="149"/>
    </row>
    <row r="85" spans="1:14" s="28" customFormat="1" ht="19.5" customHeight="1">
      <c r="A85" s="39"/>
      <c r="B85" s="32"/>
      <c r="C85" s="33">
        <v>78</v>
      </c>
      <c r="D85" s="13" t="s">
        <v>224</v>
      </c>
      <c r="E85" s="35">
        <v>2</v>
      </c>
      <c r="F85" s="70">
        <f t="shared" si="6"/>
        <v>870</v>
      </c>
      <c r="G85" s="71"/>
      <c r="H85" s="70">
        <f t="shared" si="7"/>
        <v>0</v>
      </c>
      <c r="I85" s="164">
        <f t="shared" si="8"/>
        <v>870</v>
      </c>
      <c r="J85" s="152" t="s">
        <v>224</v>
      </c>
      <c r="K85" s="148" t="s">
        <v>231</v>
      </c>
      <c r="L85" s="148"/>
      <c r="M85" s="148"/>
      <c r="N85" s="149"/>
    </row>
    <row r="86" spans="1:14" s="28" customFormat="1" ht="19.5" customHeight="1">
      <c r="A86" s="39"/>
      <c r="B86" s="32"/>
      <c r="C86" s="33">
        <v>79</v>
      </c>
      <c r="D86" s="13" t="s">
        <v>226</v>
      </c>
      <c r="E86" s="35">
        <v>2</v>
      </c>
      <c r="F86" s="70">
        <f t="shared" si="6"/>
        <v>870</v>
      </c>
      <c r="G86" s="71"/>
      <c r="H86" s="70">
        <f t="shared" si="7"/>
        <v>0</v>
      </c>
      <c r="I86" s="164">
        <f t="shared" si="8"/>
        <v>870</v>
      </c>
      <c r="J86" s="152" t="s">
        <v>226</v>
      </c>
      <c r="K86" s="148" t="s">
        <v>228</v>
      </c>
      <c r="L86" s="148"/>
      <c r="M86" s="148"/>
      <c r="N86" s="149"/>
    </row>
    <row r="87" spans="1:14" s="28" customFormat="1" ht="19.5" customHeight="1">
      <c r="A87" s="39"/>
      <c r="B87" s="32"/>
      <c r="C87" s="33">
        <v>80</v>
      </c>
      <c r="D87" s="13" t="s">
        <v>249</v>
      </c>
      <c r="E87" s="35">
        <v>2</v>
      </c>
      <c r="F87" s="70">
        <f t="shared" si="6"/>
        <v>870</v>
      </c>
      <c r="G87" s="71"/>
      <c r="H87" s="70">
        <f t="shared" si="7"/>
        <v>0</v>
      </c>
      <c r="I87" s="164">
        <f t="shared" si="8"/>
        <v>870</v>
      </c>
      <c r="J87" s="152" t="s">
        <v>249</v>
      </c>
      <c r="K87" s="148" t="s">
        <v>250</v>
      </c>
      <c r="L87" s="148"/>
      <c r="M87" s="148"/>
      <c r="N87" s="149"/>
    </row>
    <row r="88" spans="1:14" s="28" customFormat="1" ht="19.5" customHeight="1">
      <c r="A88" s="39"/>
      <c r="B88" s="32"/>
      <c r="C88" s="33">
        <v>81</v>
      </c>
      <c r="D88" s="13" t="s">
        <v>300</v>
      </c>
      <c r="E88" s="35">
        <v>2</v>
      </c>
      <c r="F88" s="70">
        <f t="shared" si="6"/>
        <v>870</v>
      </c>
      <c r="G88" s="71"/>
      <c r="H88" s="70">
        <f t="shared" si="7"/>
        <v>0</v>
      </c>
      <c r="I88" s="164">
        <f t="shared" si="8"/>
        <v>870</v>
      </c>
      <c r="J88" s="152" t="s">
        <v>300</v>
      </c>
      <c r="K88" s="148" t="s">
        <v>302</v>
      </c>
      <c r="L88" s="148"/>
      <c r="M88" s="148"/>
      <c r="N88" s="149"/>
    </row>
    <row r="89" spans="1:14" s="28" customFormat="1" ht="19.5" customHeight="1">
      <c r="A89" s="39"/>
      <c r="B89" s="32"/>
      <c r="C89" s="33">
        <v>82</v>
      </c>
      <c r="D89" s="13" t="s">
        <v>39</v>
      </c>
      <c r="E89" s="40">
        <v>3</v>
      </c>
      <c r="F89" s="70">
        <f t="shared" si="6"/>
        <v>1305</v>
      </c>
      <c r="G89" s="71"/>
      <c r="H89" s="70">
        <f t="shared" si="7"/>
        <v>0</v>
      </c>
      <c r="I89" s="164">
        <f t="shared" si="8"/>
        <v>1305</v>
      </c>
      <c r="J89" s="153" t="s">
        <v>39</v>
      </c>
      <c r="K89" s="154"/>
      <c r="L89" s="154"/>
      <c r="M89" s="154"/>
      <c r="N89" s="149"/>
    </row>
    <row r="90" spans="1:14" s="28" customFormat="1" ht="19.5" customHeight="1">
      <c r="A90" s="39"/>
      <c r="B90" s="32"/>
      <c r="C90" s="33">
        <v>83</v>
      </c>
      <c r="D90" s="13" t="s">
        <v>50</v>
      </c>
      <c r="E90" s="35">
        <v>3</v>
      </c>
      <c r="F90" s="70">
        <f t="shared" si="6"/>
        <v>1305</v>
      </c>
      <c r="G90" s="71"/>
      <c r="H90" s="70">
        <f t="shared" si="7"/>
        <v>0</v>
      </c>
      <c r="I90" s="164">
        <f t="shared" si="8"/>
        <v>1305</v>
      </c>
      <c r="J90" s="152" t="s">
        <v>50</v>
      </c>
      <c r="K90" s="156"/>
      <c r="L90" s="156"/>
      <c r="M90" s="156"/>
      <c r="N90" s="157"/>
    </row>
    <row r="91" spans="1:14" s="28" customFormat="1" ht="19.5" customHeight="1">
      <c r="A91" s="39"/>
      <c r="B91" s="32"/>
      <c r="C91" s="33">
        <v>84</v>
      </c>
      <c r="D91" s="13" t="s">
        <v>52</v>
      </c>
      <c r="E91" s="35">
        <v>3</v>
      </c>
      <c r="F91" s="70">
        <f t="shared" si="6"/>
        <v>1305</v>
      </c>
      <c r="G91" s="71"/>
      <c r="H91" s="70">
        <f t="shared" si="7"/>
        <v>0</v>
      </c>
      <c r="I91" s="164">
        <f t="shared" si="8"/>
        <v>1305</v>
      </c>
      <c r="J91" s="152" t="s">
        <v>52</v>
      </c>
      <c r="K91" s="156"/>
      <c r="L91" s="156"/>
      <c r="M91" s="156"/>
      <c r="N91" s="157"/>
    </row>
    <row r="92" spans="1:14" s="28" customFormat="1" ht="19.5" customHeight="1">
      <c r="A92" s="39"/>
      <c r="B92" s="32"/>
      <c r="C92" s="33">
        <v>85</v>
      </c>
      <c r="D92" s="13" t="s">
        <v>70</v>
      </c>
      <c r="E92" s="35">
        <v>3</v>
      </c>
      <c r="F92" s="70">
        <f t="shared" si="6"/>
        <v>1305</v>
      </c>
      <c r="G92" s="71"/>
      <c r="H92" s="70">
        <f t="shared" si="7"/>
        <v>0</v>
      </c>
      <c r="I92" s="164">
        <f t="shared" si="8"/>
        <v>1305</v>
      </c>
      <c r="J92" s="152" t="s">
        <v>70</v>
      </c>
      <c r="K92" s="148"/>
      <c r="L92" s="148"/>
      <c r="M92" s="148"/>
      <c r="N92" s="149"/>
    </row>
    <row r="93" spans="1:14" s="28" customFormat="1" ht="19.5" customHeight="1">
      <c r="A93" s="39"/>
      <c r="B93" s="32"/>
      <c r="C93" s="33">
        <v>86</v>
      </c>
      <c r="D93" s="13" t="s">
        <v>126</v>
      </c>
      <c r="E93" s="35">
        <v>3</v>
      </c>
      <c r="F93" s="70">
        <f t="shared" si="6"/>
        <v>1305</v>
      </c>
      <c r="G93" s="71"/>
      <c r="H93" s="70">
        <f t="shared" si="7"/>
        <v>0</v>
      </c>
      <c r="I93" s="164">
        <f t="shared" si="8"/>
        <v>1305</v>
      </c>
      <c r="J93" s="152" t="s">
        <v>126</v>
      </c>
      <c r="K93" s="148"/>
      <c r="L93" s="148"/>
      <c r="M93" s="148"/>
      <c r="N93" s="149"/>
    </row>
    <row r="94" spans="1:14" s="28" customFormat="1" ht="19.5" customHeight="1">
      <c r="A94" s="39"/>
      <c r="B94" s="32"/>
      <c r="C94" s="33">
        <v>87</v>
      </c>
      <c r="D94" s="16" t="s">
        <v>128</v>
      </c>
      <c r="E94" s="35">
        <v>3</v>
      </c>
      <c r="F94" s="70">
        <f t="shared" si="6"/>
        <v>1305</v>
      </c>
      <c r="G94" s="71"/>
      <c r="H94" s="70">
        <f t="shared" si="7"/>
        <v>0</v>
      </c>
      <c r="I94" s="164">
        <f t="shared" si="8"/>
        <v>1305</v>
      </c>
      <c r="J94" s="152" t="s">
        <v>128</v>
      </c>
      <c r="K94" s="148"/>
      <c r="L94" s="148"/>
      <c r="M94" s="148"/>
      <c r="N94" s="149"/>
    </row>
    <row r="95" spans="1:14" s="28" customFormat="1" ht="19.5" customHeight="1">
      <c r="A95" s="39"/>
      <c r="B95" s="32"/>
      <c r="C95" s="33">
        <v>88</v>
      </c>
      <c r="D95" s="16" t="s">
        <v>131</v>
      </c>
      <c r="E95" s="35">
        <v>3</v>
      </c>
      <c r="F95" s="70">
        <f t="shared" si="6"/>
        <v>1305</v>
      </c>
      <c r="G95" s="71"/>
      <c r="H95" s="70">
        <f t="shared" si="7"/>
        <v>0</v>
      </c>
      <c r="I95" s="164">
        <f t="shared" si="8"/>
        <v>1305</v>
      </c>
      <c r="J95" s="152" t="s">
        <v>131</v>
      </c>
      <c r="K95" s="148"/>
      <c r="L95" s="148"/>
      <c r="M95" s="148"/>
      <c r="N95" s="149"/>
    </row>
    <row r="96" spans="1:14" s="28" customFormat="1" ht="19.5" customHeight="1">
      <c r="A96" s="39"/>
      <c r="B96" s="32"/>
      <c r="C96" s="33">
        <v>89</v>
      </c>
      <c r="D96" s="16" t="s">
        <v>132</v>
      </c>
      <c r="E96" s="35">
        <v>3</v>
      </c>
      <c r="F96" s="70">
        <f t="shared" si="6"/>
        <v>1305</v>
      </c>
      <c r="G96" s="71"/>
      <c r="H96" s="70">
        <f t="shared" si="7"/>
        <v>0</v>
      </c>
      <c r="I96" s="164">
        <f t="shared" si="8"/>
        <v>1305</v>
      </c>
      <c r="J96" s="152" t="s">
        <v>132</v>
      </c>
      <c r="K96" s="148"/>
      <c r="L96" s="148"/>
      <c r="M96" s="148"/>
      <c r="N96" s="149"/>
    </row>
    <row r="97" spans="1:14" s="28" customFormat="1" ht="19.5" customHeight="1">
      <c r="A97" s="39"/>
      <c r="B97" s="32"/>
      <c r="C97" s="33">
        <v>90</v>
      </c>
      <c r="D97" s="13" t="s">
        <v>139</v>
      </c>
      <c r="E97" s="35">
        <v>3</v>
      </c>
      <c r="F97" s="70">
        <f t="shared" si="6"/>
        <v>1305</v>
      </c>
      <c r="G97" s="71"/>
      <c r="H97" s="70">
        <f t="shared" si="7"/>
        <v>0</v>
      </c>
      <c r="I97" s="164">
        <f t="shared" si="8"/>
        <v>1305</v>
      </c>
      <c r="J97" s="152" t="s">
        <v>139</v>
      </c>
      <c r="K97" s="148"/>
      <c r="L97" s="148"/>
      <c r="M97" s="148"/>
      <c r="N97" s="149"/>
    </row>
    <row r="98" spans="1:14" s="28" customFormat="1" ht="19.5" customHeight="1">
      <c r="A98" s="39"/>
      <c r="B98" s="32"/>
      <c r="C98" s="33">
        <v>91</v>
      </c>
      <c r="D98" s="13" t="s">
        <v>140</v>
      </c>
      <c r="E98" s="35">
        <v>3</v>
      </c>
      <c r="F98" s="70">
        <f t="shared" si="6"/>
        <v>1305</v>
      </c>
      <c r="G98" s="71"/>
      <c r="H98" s="70">
        <f t="shared" si="7"/>
        <v>0</v>
      </c>
      <c r="I98" s="164">
        <f t="shared" si="8"/>
        <v>1305</v>
      </c>
      <c r="J98" s="152" t="s">
        <v>140</v>
      </c>
      <c r="K98" s="148"/>
      <c r="L98" s="148"/>
      <c r="M98" s="148"/>
      <c r="N98" s="149"/>
    </row>
    <row r="99" spans="1:14" s="28" customFormat="1" ht="19.5" customHeight="1">
      <c r="A99" s="39"/>
      <c r="B99" s="32"/>
      <c r="C99" s="33">
        <v>92</v>
      </c>
      <c r="D99" s="13" t="s">
        <v>150</v>
      </c>
      <c r="E99" s="35">
        <v>3</v>
      </c>
      <c r="F99" s="70">
        <f t="shared" si="6"/>
        <v>1305</v>
      </c>
      <c r="G99" s="71"/>
      <c r="H99" s="70">
        <f t="shared" si="7"/>
        <v>0</v>
      </c>
      <c r="I99" s="164">
        <f t="shared" si="8"/>
        <v>1305</v>
      </c>
      <c r="J99" s="152" t="s">
        <v>150</v>
      </c>
      <c r="K99" s="148" t="s">
        <v>311</v>
      </c>
      <c r="L99" s="148" t="s">
        <v>312</v>
      </c>
      <c r="M99" s="148"/>
      <c r="N99" s="149"/>
    </row>
    <row r="100" spans="1:14" s="28" customFormat="1" ht="19.5" customHeight="1">
      <c r="A100" s="39"/>
      <c r="B100" s="32"/>
      <c r="C100" s="33">
        <v>93</v>
      </c>
      <c r="D100" s="13" t="s">
        <v>167</v>
      </c>
      <c r="E100" s="35">
        <v>3</v>
      </c>
      <c r="F100" s="70">
        <f t="shared" si="6"/>
        <v>1305</v>
      </c>
      <c r="G100" s="71"/>
      <c r="H100" s="70">
        <f t="shared" si="7"/>
        <v>0</v>
      </c>
      <c r="I100" s="164">
        <f t="shared" si="8"/>
        <v>1305</v>
      </c>
      <c r="J100" s="152" t="s">
        <v>167</v>
      </c>
      <c r="K100" s="148" t="s">
        <v>168</v>
      </c>
      <c r="L100" s="148" t="s">
        <v>169</v>
      </c>
      <c r="M100" s="148"/>
      <c r="N100" s="149"/>
    </row>
    <row r="101" spans="1:14" s="28" customFormat="1" ht="19.5" customHeight="1">
      <c r="A101" s="39"/>
      <c r="B101" s="32"/>
      <c r="C101" s="33">
        <v>94</v>
      </c>
      <c r="D101" s="13" t="s">
        <v>174</v>
      </c>
      <c r="E101" s="35">
        <v>3</v>
      </c>
      <c r="F101" s="70">
        <f t="shared" si="6"/>
        <v>1305</v>
      </c>
      <c r="G101" s="71"/>
      <c r="H101" s="70">
        <f t="shared" si="7"/>
        <v>0</v>
      </c>
      <c r="I101" s="164">
        <f t="shared" si="8"/>
        <v>1305</v>
      </c>
      <c r="J101" s="152" t="s">
        <v>174</v>
      </c>
      <c r="K101" s="148" t="s">
        <v>175</v>
      </c>
      <c r="L101" s="148" t="s">
        <v>176</v>
      </c>
      <c r="M101" s="148"/>
      <c r="N101" s="149"/>
    </row>
    <row r="102" spans="1:14" s="28" customFormat="1" ht="19.5" customHeight="1">
      <c r="A102" s="39"/>
      <c r="B102" s="32"/>
      <c r="C102" s="33">
        <v>95</v>
      </c>
      <c r="D102" s="13" t="s">
        <v>190</v>
      </c>
      <c r="E102" s="35">
        <v>3</v>
      </c>
      <c r="F102" s="70">
        <f t="shared" si="6"/>
        <v>1305</v>
      </c>
      <c r="G102" s="71"/>
      <c r="H102" s="70">
        <f t="shared" si="7"/>
        <v>0</v>
      </c>
      <c r="I102" s="164">
        <f t="shared" si="8"/>
        <v>1305</v>
      </c>
      <c r="J102" s="152" t="s">
        <v>190</v>
      </c>
      <c r="K102" s="148" t="s">
        <v>192</v>
      </c>
      <c r="L102" s="148" t="s">
        <v>193</v>
      </c>
      <c r="M102" s="148" t="s">
        <v>191</v>
      </c>
      <c r="N102" s="149" t="s">
        <v>17</v>
      </c>
    </row>
    <row r="103" spans="1:14" s="28" customFormat="1" ht="19.5" customHeight="1">
      <c r="A103" s="39"/>
      <c r="B103" s="32"/>
      <c r="C103" s="33">
        <v>96</v>
      </c>
      <c r="D103" s="137" t="s">
        <v>196</v>
      </c>
      <c r="E103" s="35">
        <v>3</v>
      </c>
      <c r="F103" s="70">
        <f t="shared" si="6"/>
        <v>1305</v>
      </c>
      <c r="G103" s="71"/>
      <c r="H103" s="70">
        <f t="shared" si="7"/>
        <v>0</v>
      </c>
      <c r="I103" s="164">
        <f t="shared" si="8"/>
        <v>1305</v>
      </c>
      <c r="J103" s="152" t="s">
        <v>196</v>
      </c>
      <c r="K103" s="148" t="s">
        <v>198</v>
      </c>
      <c r="L103" s="148" t="s">
        <v>199</v>
      </c>
      <c r="M103" s="148" t="s">
        <v>197</v>
      </c>
      <c r="N103" s="149" t="s">
        <v>17</v>
      </c>
    </row>
    <row r="104" spans="1:14" s="28" customFormat="1" ht="19.5" customHeight="1">
      <c r="A104" s="39"/>
      <c r="B104" s="32"/>
      <c r="C104" s="33">
        <v>97</v>
      </c>
      <c r="D104" s="13" t="s">
        <v>157</v>
      </c>
      <c r="E104" s="35">
        <v>3</v>
      </c>
      <c r="F104" s="70">
        <f aca="true" t="shared" si="9" ref="F104:F115">SUM($I$1*E104)</f>
        <v>1305</v>
      </c>
      <c r="G104" s="71"/>
      <c r="H104" s="70">
        <f aca="true" t="shared" si="10" ref="H104:H115">SUM($I$2*E104)</f>
        <v>0</v>
      </c>
      <c r="I104" s="164">
        <f aca="true" t="shared" si="11" ref="I104:I115">F104+G104+H104</f>
        <v>1305</v>
      </c>
      <c r="J104" s="152" t="s">
        <v>157</v>
      </c>
      <c r="K104" s="148" t="s">
        <v>204</v>
      </c>
      <c r="L104" s="148" t="s">
        <v>205</v>
      </c>
      <c r="M104" s="148"/>
      <c r="N104" s="149"/>
    </row>
    <row r="105" spans="1:14" s="28" customFormat="1" ht="19.5" customHeight="1">
      <c r="A105" s="39"/>
      <c r="B105" s="32"/>
      <c r="C105" s="33">
        <v>98</v>
      </c>
      <c r="D105" s="13" t="s">
        <v>215</v>
      </c>
      <c r="E105" s="35">
        <v>3</v>
      </c>
      <c r="F105" s="70">
        <f t="shared" si="9"/>
        <v>1305</v>
      </c>
      <c r="G105" s="71"/>
      <c r="H105" s="70">
        <f t="shared" si="10"/>
        <v>0</v>
      </c>
      <c r="I105" s="164">
        <f t="shared" si="11"/>
        <v>1305</v>
      </c>
      <c r="J105" s="152" t="s">
        <v>215</v>
      </c>
      <c r="K105" s="148" t="s">
        <v>216</v>
      </c>
      <c r="L105" s="148" t="s">
        <v>217</v>
      </c>
      <c r="M105" s="148"/>
      <c r="N105" s="149"/>
    </row>
    <row r="106" spans="1:14" s="28" customFormat="1" ht="19.5" customHeight="1">
      <c r="A106" s="39"/>
      <c r="B106" s="32"/>
      <c r="C106" s="33">
        <v>99</v>
      </c>
      <c r="D106" s="13" t="s">
        <v>221</v>
      </c>
      <c r="E106" s="35">
        <v>3</v>
      </c>
      <c r="F106" s="70">
        <f t="shared" si="9"/>
        <v>1305</v>
      </c>
      <c r="G106" s="71"/>
      <c r="H106" s="70">
        <f t="shared" si="10"/>
        <v>0</v>
      </c>
      <c r="I106" s="164">
        <f t="shared" si="11"/>
        <v>1305</v>
      </c>
      <c r="J106" s="152" t="s">
        <v>221</v>
      </c>
      <c r="K106" s="148" t="s">
        <v>222</v>
      </c>
      <c r="L106" s="148" t="s">
        <v>223</v>
      </c>
      <c r="M106" s="148"/>
      <c r="N106" s="149"/>
    </row>
    <row r="107" spans="1:14" s="28" customFormat="1" ht="19.5" customHeight="1">
      <c r="A107" s="39"/>
      <c r="B107" s="32"/>
      <c r="C107" s="33">
        <v>100</v>
      </c>
      <c r="D107" s="13" t="s">
        <v>225</v>
      </c>
      <c r="E107" s="35">
        <v>3</v>
      </c>
      <c r="F107" s="70">
        <f t="shared" si="9"/>
        <v>1305</v>
      </c>
      <c r="G107" s="71"/>
      <c r="H107" s="70">
        <f t="shared" si="10"/>
        <v>0</v>
      </c>
      <c r="I107" s="164">
        <f t="shared" si="11"/>
        <v>1305</v>
      </c>
      <c r="J107" s="152" t="s">
        <v>225</v>
      </c>
      <c r="K107" s="148" t="s">
        <v>229</v>
      </c>
      <c r="L107" s="148" t="s">
        <v>235</v>
      </c>
      <c r="M107" s="148"/>
      <c r="N107" s="149"/>
    </row>
    <row r="108" spans="1:15" s="28" customFormat="1" ht="19.5" customHeight="1">
      <c r="A108" s="39"/>
      <c r="B108" s="32"/>
      <c r="C108" s="33">
        <v>101</v>
      </c>
      <c r="D108" s="13" t="s">
        <v>135</v>
      </c>
      <c r="E108" s="35">
        <v>4</v>
      </c>
      <c r="F108" s="70">
        <f t="shared" si="9"/>
        <v>1740</v>
      </c>
      <c r="G108" s="71"/>
      <c r="H108" s="70">
        <f t="shared" si="10"/>
        <v>0</v>
      </c>
      <c r="I108" s="164">
        <f t="shared" si="11"/>
        <v>1740</v>
      </c>
      <c r="J108" s="152" t="s">
        <v>135</v>
      </c>
      <c r="K108" s="148"/>
      <c r="L108" s="148"/>
      <c r="M108" s="148"/>
      <c r="N108" s="149"/>
      <c r="O108" s="28" t="s">
        <v>247</v>
      </c>
    </row>
    <row r="109" spans="1:15" s="28" customFormat="1" ht="19.5" customHeight="1">
      <c r="A109" s="39"/>
      <c r="B109" s="32"/>
      <c r="C109" s="33">
        <v>102</v>
      </c>
      <c r="D109" s="13" t="s">
        <v>136</v>
      </c>
      <c r="E109" s="35">
        <v>4</v>
      </c>
      <c r="F109" s="70">
        <f t="shared" si="9"/>
        <v>1740</v>
      </c>
      <c r="G109" s="71"/>
      <c r="H109" s="70">
        <f t="shared" si="10"/>
        <v>0</v>
      </c>
      <c r="I109" s="164">
        <f t="shared" si="11"/>
        <v>1740</v>
      </c>
      <c r="J109" s="152" t="s">
        <v>136</v>
      </c>
      <c r="K109" s="148"/>
      <c r="L109" s="148"/>
      <c r="M109" s="148"/>
      <c r="N109" s="149"/>
      <c r="O109" s="28" t="s">
        <v>251</v>
      </c>
    </row>
    <row r="110" spans="1:16" s="28" customFormat="1" ht="19.5" customHeight="1">
      <c r="A110" s="39"/>
      <c r="B110" s="32"/>
      <c r="C110" s="33">
        <v>103</v>
      </c>
      <c r="D110" s="13" t="s">
        <v>170</v>
      </c>
      <c r="E110" s="35">
        <v>4</v>
      </c>
      <c r="F110" s="70">
        <f t="shared" si="9"/>
        <v>1740</v>
      </c>
      <c r="G110" s="71"/>
      <c r="H110" s="70">
        <f t="shared" si="10"/>
        <v>0</v>
      </c>
      <c r="I110" s="164">
        <f t="shared" si="11"/>
        <v>1740</v>
      </c>
      <c r="J110" s="152" t="s">
        <v>170</v>
      </c>
      <c r="K110" s="148" t="s">
        <v>171</v>
      </c>
      <c r="L110" s="148" t="s">
        <v>172</v>
      </c>
      <c r="M110" s="148" t="s">
        <v>173</v>
      </c>
      <c r="N110" s="149"/>
      <c r="O110" s="28" t="s">
        <v>260</v>
      </c>
      <c r="P110" s="28" t="s">
        <v>256</v>
      </c>
    </row>
    <row r="111" spans="1:14" s="28" customFormat="1" ht="19.5" customHeight="1">
      <c r="A111" s="39"/>
      <c r="B111" s="32"/>
      <c r="C111" s="33">
        <v>104</v>
      </c>
      <c r="D111" s="13" t="s">
        <v>116</v>
      </c>
      <c r="E111" s="35">
        <v>4</v>
      </c>
      <c r="F111" s="70">
        <f t="shared" si="9"/>
        <v>1740</v>
      </c>
      <c r="G111" s="71"/>
      <c r="H111" s="70">
        <f t="shared" si="10"/>
        <v>0</v>
      </c>
      <c r="I111" s="164">
        <f t="shared" si="11"/>
        <v>1740</v>
      </c>
      <c r="J111" s="152" t="s">
        <v>116</v>
      </c>
      <c r="K111" s="148" t="s">
        <v>186</v>
      </c>
      <c r="L111" s="148" t="s">
        <v>185</v>
      </c>
      <c r="M111" s="148"/>
      <c r="N111" s="149"/>
    </row>
    <row r="112" spans="1:15" s="118" customFormat="1" ht="19.5" customHeight="1">
      <c r="A112" s="139"/>
      <c r="B112" s="32"/>
      <c r="C112" s="33">
        <v>105</v>
      </c>
      <c r="D112" s="13" t="s">
        <v>211</v>
      </c>
      <c r="E112" s="35">
        <v>4</v>
      </c>
      <c r="F112" s="70">
        <f t="shared" si="9"/>
        <v>1740</v>
      </c>
      <c r="G112" s="71"/>
      <c r="H112" s="70">
        <f t="shared" si="10"/>
        <v>0</v>
      </c>
      <c r="I112" s="164">
        <f t="shared" si="11"/>
        <v>1740</v>
      </c>
      <c r="J112" s="152" t="s">
        <v>211</v>
      </c>
      <c r="K112" s="148" t="s">
        <v>306</v>
      </c>
      <c r="L112" s="148" t="s">
        <v>307</v>
      </c>
      <c r="M112" s="148" t="s">
        <v>308</v>
      </c>
      <c r="N112" s="149" t="s">
        <v>17</v>
      </c>
      <c r="O112" s="118" t="s">
        <v>247</v>
      </c>
    </row>
    <row r="113" spans="1:14" s="28" customFormat="1" ht="19.5" customHeight="1">
      <c r="A113" s="39"/>
      <c r="B113" s="32"/>
      <c r="C113" s="33">
        <v>106</v>
      </c>
      <c r="D113" s="13" t="s">
        <v>323</v>
      </c>
      <c r="E113" s="35">
        <v>5</v>
      </c>
      <c r="F113" s="70">
        <f t="shared" si="9"/>
        <v>2175</v>
      </c>
      <c r="G113" s="71"/>
      <c r="H113" s="70">
        <f t="shared" si="10"/>
        <v>0</v>
      </c>
      <c r="I113" s="164">
        <f t="shared" si="11"/>
        <v>2175</v>
      </c>
      <c r="J113" s="152" t="s">
        <v>148</v>
      </c>
      <c r="K113" s="148"/>
      <c r="L113" s="148"/>
      <c r="M113" s="148"/>
      <c r="N113" s="149"/>
    </row>
    <row r="114" spans="1:18" s="28" customFormat="1" ht="19.5" customHeight="1">
      <c r="A114" s="39"/>
      <c r="B114" s="32"/>
      <c r="C114" s="33">
        <v>107</v>
      </c>
      <c r="D114" s="13" t="s">
        <v>218</v>
      </c>
      <c r="E114" s="35">
        <v>5</v>
      </c>
      <c r="F114" s="70">
        <f t="shared" si="9"/>
        <v>2175</v>
      </c>
      <c r="G114" s="71"/>
      <c r="H114" s="70">
        <f t="shared" si="10"/>
        <v>0</v>
      </c>
      <c r="I114" s="164">
        <f t="shared" si="11"/>
        <v>2175</v>
      </c>
      <c r="J114" s="152" t="s">
        <v>218</v>
      </c>
      <c r="K114" s="148" t="s">
        <v>219</v>
      </c>
      <c r="L114" s="148" t="s">
        <v>220</v>
      </c>
      <c r="M114" s="148" t="s">
        <v>230</v>
      </c>
      <c r="N114" s="148" t="s">
        <v>232</v>
      </c>
      <c r="O114" s="28" t="s">
        <v>12</v>
      </c>
      <c r="P114" s="28" t="s">
        <v>274</v>
      </c>
      <c r="Q114" s="28" t="s">
        <v>276</v>
      </c>
      <c r="R114" s="28" t="s">
        <v>301</v>
      </c>
    </row>
    <row r="115" spans="1:14" s="28" customFormat="1" ht="19.5" customHeight="1">
      <c r="A115" s="39"/>
      <c r="B115" s="45"/>
      <c r="C115" s="33">
        <v>108</v>
      </c>
      <c r="D115" s="13" t="s">
        <v>324</v>
      </c>
      <c r="E115" s="141">
        <v>1</v>
      </c>
      <c r="F115" s="176">
        <f t="shared" si="9"/>
        <v>435</v>
      </c>
      <c r="G115" s="176"/>
      <c r="H115" s="176">
        <f t="shared" si="10"/>
        <v>0</v>
      </c>
      <c r="I115" s="164">
        <f t="shared" si="11"/>
        <v>435</v>
      </c>
      <c r="J115" s="142"/>
      <c r="K115" s="168"/>
      <c r="L115" s="148"/>
      <c r="M115" s="148"/>
      <c r="N115" s="149"/>
    </row>
    <row r="116" spans="1:14" s="28" customFormat="1" ht="19.5" customHeight="1">
      <c r="A116" s="39"/>
      <c r="B116" s="45"/>
      <c r="C116" s="33"/>
      <c r="D116" s="13"/>
      <c r="E116" s="35"/>
      <c r="F116" s="70"/>
      <c r="G116" s="71"/>
      <c r="H116" s="70"/>
      <c r="I116" s="164"/>
      <c r="J116" s="142"/>
      <c r="K116" s="168"/>
      <c r="L116" s="148"/>
      <c r="M116" s="148"/>
      <c r="N116" s="149"/>
    </row>
    <row r="117" spans="1:14" s="28" customFormat="1" ht="19.5" customHeight="1">
      <c r="A117" s="39"/>
      <c r="B117" s="45"/>
      <c r="C117" s="33"/>
      <c r="D117" s="13"/>
      <c r="E117" s="35"/>
      <c r="F117" s="70"/>
      <c r="G117" s="71"/>
      <c r="H117" s="70"/>
      <c r="I117" s="164"/>
      <c r="J117" s="142"/>
      <c r="K117" s="168"/>
      <c r="L117" s="148"/>
      <c r="M117" s="148"/>
      <c r="N117" s="149"/>
    </row>
    <row r="118" spans="1:14" s="28" customFormat="1" ht="19.5" customHeight="1">
      <c r="A118" s="39"/>
      <c r="B118" s="45"/>
      <c r="C118" s="33"/>
      <c r="D118" s="13"/>
      <c r="E118" s="35"/>
      <c r="F118" s="36"/>
      <c r="G118" s="36"/>
      <c r="H118" s="36"/>
      <c r="I118" s="165"/>
      <c r="J118" s="152"/>
      <c r="K118" s="148"/>
      <c r="L118" s="148"/>
      <c r="M118" s="148"/>
      <c r="N118" s="149"/>
    </row>
    <row r="119" spans="1:14" s="28" customFormat="1" ht="19.5" customHeight="1" thickBot="1">
      <c r="A119" s="39"/>
      <c r="B119" s="45"/>
      <c r="C119" s="33"/>
      <c r="D119" s="13"/>
      <c r="E119" s="46"/>
      <c r="F119" s="38"/>
      <c r="G119" s="38"/>
      <c r="H119" s="38"/>
      <c r="I119" s="166"/>
      <c r="J119" s="152"/>
      <c r="K119" s="148"/>
      <c r="L119" s="148"/>
      <c r="M119" s="148"/>
      <c r="N119" s="149"/>
    </row>
    <row r="120" spans="1:14" ht="33" customHeight="1" thickBot="1">
      <c r="A120" s="130"/>
      <c r="B120" s="47"/>
      <c r="C120" s="48"/>
      <c r="D120" s="63" t="s">
        <v>160</v>
      </c>
      <c r="E120" s="49">
        <f>SUM(E8:E119)</f>
        <v>200</v>
      </c>
      <c r="F120" s="49">
        <f>SUM(F8:F119)</f>
        <v>87000</v>
      </c>
      <c r="G120" s="49">
        <f>SUM(G8:G119)</f>
        <v>0</v>
      </c>
      <c r="H120" s="49">
        <f>SUM(H8:H119)</f>
        <v>0</v>
      </c>
      <c r="I120" s="167">
        <f>SUM(I8:I119)</f>
        <v>87000</v>
      </c>
      <c r="J120" s="161"/>
      <c r="K120" s="156"/>
      <c r="L120" s="156"/>
      <c r="M120" s="156"/>
      <c r="N120" s="157"/>
    </row>
    <row r="121" spans="1:14" ht="19.5" customHeight="1" thickTop="1">
      <c r="A121" s="131"/>
      <c r="B121" s="50"/>
      <c r="C121" s="51"/>
      <c r="D121" s="50"/>
      <c r="E121" s="52"/>
      <c r="F121" s="53"/>
      <c r="G121" s="53"/>
      <c r="H121" s="53"/>
      <c r="I121" s="54"/>
      <c r="J121" s="156"/>
      <c r="K121" s="156"/>
      <c r="L121" s="156"/>
      <c r="M121" s="156"/>
      <c r="N121" s="157"/>
    </row>
    <row r="122" spans="1:14" ht="19.5" customHeight="1">
      <c r="A122" s="131"/>
      <c r="B122" s="50"/>
      <c r="C122" s="51"/>
      <c r="D122" s="50"/>
      <c r="E122" s="52"/>
      <c r="F122" s="53"/>
      <c r="G122" s="53"/>
      <c r="H122" s="53"/>
      <c r="I122" s="54"/>
      <c r="J122" s="156"/>
      <c r="K122" s="156"/>
      <c r="L122" s="156"/>
      <c r="M122" s="156"/>
      <c r="N122" s="157"/>
    </row>
    <row r="123" spans="1:14" ht="19.5" customHeight="1">
      <c r="A123" s="131"/>
      <c r="B123" s="50"/>
      <c r="C123" s="51"/>
      <c r="D123" s="50"/>
      <c r="E123" s="52"/>
      <c r="F123" s="53"/>
      <c r="G123" s="53"/>
      <c r="H123" s="53"/>
      <c r="I123" s="54"/>
      <c r="J123" s="156"/>
      <c r="K123" s="156"/>
      <c r="L123" s="156"/>
      <c r="M123" s="156"/>
      <c r="N123" s="157"/>
    </row>
    <row r="135" spans="1:9" ht="19.5" customHeight="1">
      <c r="A135" s="131"/>
      <c r="B135" s="50"/>
      <c r="C135" s="51"/>
      <c r="D135" s="50"/>
      <c r="E135" s="52"/>
      <c r="F135" s="53"/>
      <c r="G135" s="53"/>
      <c r="H135" s="53"/>
      <c r="I135" s="54"/>
    </row>
    <row r="136" spans="1:9" ht="19.5" customHeight="1">
      <c r="A136" s="131"/>
      <c r="B136" s="50"/>
      <c r="C136" s="51"/>
      <c r="D136" s="50"/>
      <c r="E136" s="52"/>
      <c r="F136" s="53"/>
      <c r="G136" s="53"/>
      <c r="H136" s="53"/>
      <c r="I136" s="54"/>
    </row>
    <row r="137" spans="1:9" ht="19.5" customHeight="1">
      <c r="A137" s="131"/>
      <c r="B137" s="50"/>
      <c r="C137" s="51"/>
      <c r="D137" s="50"/>
      <c r="E137" s="52"/>
      <c r="F137" s="53"/>
      <c r="G137" s="53"/>
      <c r="H137" s="53"/>
      <c r="I137" s="54"/>
    </row>
    <row r="138" spans="1:9" ht="19.5" customHeight="1">
      <c r="A138" s="131"/>
      <c r="B138" s="50"/>
      <c r="C138" s="51"/>
      <c r="D138" s="50"/>
      <c r="E138" s="52"/>
      <c r="F138" s="53"/>
      <c r="G138" s="53"/>
      <c r="H138" s="53"/>
      <c r="I138" s="54"/>
    </row>
    <row r="139" spans="1:9" ht="19.5" customHeight="1">
      <c r="A139" s="131"/>
      <c r="B139" s="50"/>
      <c r="C139" s="51"/>
      <c r="D139" s="50"/>
      <c r="E139" s="8"/>
      <c r="F139" s="55"/>
      <c r="G139" s="55"/>
      <c r="H139" s="55"/>
      <c r="I139" s="55"/>
    </row>
    <row r="140" spans="1:9" ht="19.5" customHeight="1">
      <c r="A140" s="131"/>
      <c r="B140" s="50"/>
      <c r="C140" s="51"/>
      <c r="D140" s="50"/>
      <c r="E140" s="8"/>
      <c r="F140" s="55"/>
      <c r="G140" s="55"/>
      <c r="H140" s="55"/>
      <c r="I140" s="55"/>
    </row>
  </sheetData>
  <sheetProtection/>
  <printOptions/>
  <pageMargins left="0.2755905511811024" right="0.1968503937007874" top="0.31496062992125984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49">
      <selection activeCell="A63" sqref="A63"/>
    </sheetView>
  </sheetViews>
  <sheetFormatPr defaultColWidth="9.00390625" defaultRowHeight="17.25" customHeight="1"/>
  <cols>
    <col min="1" max="3" width="9.00390625" style="79" customWidth="1"/>
    <col min="4" max="4" width="21.421875" style="79" customWidth="1"/>
    <col min="5" max="9" width="9.00390625" style="79" customWidth="1"/>
    <col min="10" max="11" width="20.57421875" style="79" customWidth="1"/>
    <col min="12" max="12" width="7.421875" style="114" bestFit="1" customWidth="1"/>
    <col min="13" max="13" width="7.00390625" style="114" bestFit="1" customWidth="1"/>
    <col min="14" max="14" width="11.57421875" style="114" bestFit="1" customWidth="1"/>
    <col min="15" max="15" width="15.8515625" style="114" bestFit="1" customWidth="1"/>
    <col min="16" max="16" width="5.57421875" style="114" bestFit="1" customWidth="1"/>
    <col min="17" max="17" width="29.57421875" style="114" bestFit="1" customWidth="1"/>
    <col min="18" max="19" width="9.00390625" style="114" customWidth="1"/>
    <col min="20" max="16384" width="9.00390625" style="79" customWidth="1"/>
  </cols>
  <sheetData>
    <row r="1" spans="1:19" s="89" customFormat="1" ht="17.25" customHeight="1">
      <c r="A1" s="80"/>
      <c r="B1" s="81"/>
      <c r="C1" s="82">
        <v>185</v>
      </c>
      <c r="D1" s="83" t="s">
        <v>242</v>
      </c>
      <c r="E1" s="84">
        <v>4</v>
      </c>
      <c r="F1" s="85">
        <f>SUM('สพป.3'!$I$1*E1)</f>
        <v>1740</v>
      </c>
      <c r="G1" s="86"/>
      <c r="H1" s="85">
        <f>SUM('สพป.3'!$I$2*E1)</f>
        <v>0</v>
      </c>
      <c r="I1" s="87">
        <f aca="true" t="shared" si="0" ref="I1:I26">F1+G1+H1</f>
        <v>1740</v>
      </c>
      <c r="J1" s="88"/>
      <c r="K1" s="190"/>
      <c r="L1" s="106"/>
      <c r="M1" s="106"/>
      <c r="N1" s="106"/>
      <c r="O1" s="107"/>
      <c r="P1" s="106"/>
      <c r="Q1" s="106"/>
      <c r="R1" s="106"/>
      <c r="S1" s="106"/>
    </row>
    <row r="2" spans="1:19" s="89" customFormat="1" ht="17.25" customHeight="1">
      <c r="A2" s="80"/>
      <c r="B2" s="90"/>
      <c r="C2" s="82">
        <v>186</v>
      </c>
      <c r="D2" s="83" t="s">
        <v>240</v>
      </c>
      <c r="E2" s="84">
        <v>0</v>
      </c>
      <c r="F2" s="85">
        <f>SUM('สพป.3'!$I$1*E2)</f>
        <v>0</v>
      </c>
      <c r="G2" s="86"/>
      <c r="H2" s="85">
        <f>SUM('สพป.3'!$I$2*E2)</f>
        <v>0</v>
      </c>
      <c r="I2" s="87">
        <f t="shared" si="0"/>
        <v>0</v>
      </c>
      <c r="J2" s="88" t="s">
        <v>241</v>
      </c>
      <c r="K2" s="190"/>
      <c r="L2" s="106"/>
      <c r="M2" s="106"/>
      <c r="N2" s="106"/>
      <c r="O2" s="107"/>
      <c r="P2" s="106"/>
      <c r="Q2" s="106"/>
      <c r="R2" s="106"/>
      <c r="S2" s="106"/>
    </row>
    <row r="3" spans="1:19" s="89" customFormat="1" ht="17.25" customHeight="1">
      <c r="A3" s="80"/>
      <c r="B3" s="90"/>
      <c r="C3" s="82">
        <v>187</v>
      </c>
      <c r="D3" s="83" t="s">
        <v>243</v>
      </c>
      <c r="E3" s="84">
        <v>0</v>
      </c>
      <c r="F3" s="85">
        <f>SUM('สพป.3'!$I$1*E3)</f>
        <v>0</v>
      </c>
      <c r="G3" s="86"/>
      <c r="H3" s="85">
        <f>SUM('สพป.3'!$I$2*E3)</f>
        <v>0</v>
      </c>
      <c r="I3" s="87">
        <f t="shared" si="0"/>
        <v>0</v>
      </c>
      <c r="J3" s="88" t="s">
        <v>244</v>
      </c>
      <c r="K3" s="190"/>
      <c r="L3" s="106"/>
      <c r="M3" s="106"/>
      <c r="N3" s="106"/>
      <c r="O3" s="107"/>
      <c r="P3" s="106"/>
      <c r="Q3" s="106"/>
      <c r="R3" s="106"/>
      <c r="S3" s="106"/>
    </row>
    <row r="4" spans="1:19" s="89" customFormat="1" ht="17.25" customHeight="1">
      <c r="A4" s="80"/>
      <c r="B4" s="90"/>
      <c r="C4" s="82">
        <v>188</v>
      </c>
      <c r="D4" s="83" t="s">
        <v>236</v>
      </c>
      <c r="E4" s="84">
        <v>0</v>
      </c>
      <c r="F4" s="85">
        <f>SUM('สพป.3'!$I$1*E4)</f>
        <v>0</v>
      </c>
      <c r="G4" s="86"/>
      <c r="H4" s="85">
        <f>SUM('สพป.3'!$I$2*E4)</f>
        <v>0</v>
      </c>
      <c r="I4" s="87">
        <f t="shared" si="0"/>
        <v>0</v>
      </c>
      <c r="J4" s="88" t="s">
        <v>238</v>
      </c>
      <c r="K4" s="190"/>
      <c r="L4" s="106"/>
      <c r="M4" s="106"/>
      <c r="N4" s="106"/>
      <c r="O4" s="107"/>
      <c r="P4" s="106"/>
      <c r="Q4" s="106"/>
      <c r="R4" s="106"/>
      <c r="S4" s="106"/>
    </row>
    <row r="5" spans="1:19" s="91" customFormat="1" ht="17.25" customHeight="1">
      <c r="A5" s="80"/>
      <c r="B5" s="81"/>
      <c r="C5" s="82">
        <v>14</v>
      </c>
      <c r="D5" s="83" t="s">
        <v>49</v>
      </c>
      <c r="E5" s="84">
        <v>3</v>
      </c>
      <c r="F5" s="85">
        <f>SUM('สพป.3'!$I$1*E5)</f>
        <v>1305</v>
      </c>
      <c r="G5" s="86"/>
      <c r="H5" s="85">
        <f>SUM('สพป.3'!$I$2*E5)</f>
        <v>0</v>
      </c>
      <c r="I5" s="87">
        <f t="shared" si="0"/>
        <v>1305</v>
      </c>
      <c r="J5" s="88"/>
      <c r="K5" s="190"/>
      <c r="L5" s="108"/>
      <c r="M5" s="108"/>
      <c r="N5" s="108"/>
      <c r="O5" s="109"/>
      <c r="P5" s="108"/>
      <c r="Q5" s="108"/>
      <c r="R5" s="108"/>
      <c r="S5" s="108"/>
    </row>
    <row r="6" spans="1:19" s="89" customFormat="1" ht="17.25" customHeight="1">
      <c r="A6" s="80"/>
      <c r="B6" s="81"/>
      <c r="C6" s="82">
        <v>95</v>
      </c>
      <c r="D6" s="83" t="s">
        <v>129</v>
      </c>
      <c r="E6" s="84">
        <v>3</v>
      </c>
      <c r="F6" s="85">
        <f>SUM('สพป.3'!$I$1*E6)</f>
        <v>1305</v>
      </c>
      <c r="G6" s="86"/>
      <c r="H6" s="85">
        <f>SUM('สพป.3'!$I$2*E6)</f>
        <v>0</v>
      </c>
      <c r="I6" s="87">
        <f t="shared" si="0"/>
        <v>1305</v>
      </c>
      <c r="J6" s="88"/>
      <c r="K6" s="190"/>
      <c r="L6" s="106"/>
      <c r="M6" s="106"/>
      <c r="N6" s="106"/>
      <c r="O6" s="107"/>
      <c r="P6" s="106"/>
      <c r="Q6" s="106"/>
      <c r="R6" s="106"/>
      <c r="S6" s="106"/>
    </row>
    <row r="7" spans="1:19" s="89" customFormat="1" ht="17.25" customHeight="1">
      <c r="A7" s="80"/>
      <c r="B7" s="81"/>
      <c r="C7" s="82">
        <v>38</v>
      </c>
      <c r="D7" s="83" t="s">
        <v>72</v>
      </c>
      <c r="E7" s="84">
        <v>2</v>
      </c>
      <c r="F7" s="85">
        <f>SUM('สพป.3'!$I$1*E7)</f>
        <v>870</v>
      </c>
      <c r="G7" s="86"/>
      <c r="H7" s="85">
        <f>SUM('สพป.3'!$I$2*E7)</f>
        <v>0</v>
      </c>
      <c r="I7" s="87">
        <f t="shared" si="0"/>
        <v>870</v>
      </c>
      <c r="J7" s="88"/>
      <c r="K7" s="190"/>
      <c r="L7" s="106"/>
      <c r="M7" s="106"/>
      <c r="N7" s="106"/>
      <c r="O7" s="107"/>
      <c r="P7" s="106"/>
      <c r="Q7" s="106"/>
      <c r="R7" s="106"/>
      <c r="S7" s="106"/>
    </row>
    <row r="8" spans="1:19" s="89" customFormat="1" ht="17.25" customHeight="1">
      <c r="A8" s="80"/>
      <c r="B8" s="81"/>
      <c r="C8" s="82">
        <v>76</v>
      </c>
      <c r="D8" s="83" t="s">
        <v>110</v>
      </c>
      <c r="E8" s="84">
        <v>1</v>
      </c>
      <c r="F8" s="85">
        <f>SUM('สพป.3'!$I$1*E8)</f>
        <v>435</v>
      </c>
      <c r="G8" s="86"/>
      <c r="H8" s="85">
        <f>SUM('สพป.3'!$I$2*E8)</f>
        <v>0</v>
      </c>
      <c r="I8" s="87">
        <f t="shared" si="0"/>
        <v>435</v>
      </c>
      <c r="J8" s="88"/>
      <c r="K8" s="190"/>
      <c r="L8" s="106"/>
      <c r="M8" s="106"/>
      <c r="N8" s="106"/>
      <c r="O8" s="107"/>
      <c r="P8" s="106"/>
      <c r="Q8" s="106"/>
      <c r="R8" s="106"/>
      <c r="S8" s="106"/>
    </row>
    <row r="9" spans="1:19" s="89" customFormat="1" ht="17.25" customHeight="1">
      <c r="A9" s="80"/>
      <c r="B9" s="81"/>
      <c r="C9" s="82">
        <v>16</v>
      </c>
      <c r="D9" s="83" t="s">
        <v>51</v>
      </c>
      <c r="E9" s="84">
        <v>1</v>
      </c>
      <c r="F9" s="85">
        <f>SUM('สพป.3'!$I$1*E9)</f>
        <v>435</v>
      </c>
      <c r="G9" s="86"/>
      <c r="H9" s="85">
        <f>SUM('สพป.3'!$I$2*E9)</f>
        <v>0</v>
      </c>
      <c r="I9" s="87">
        <f t="shared" si="0"/>
        <v>435</v>
      </c>
      <c r="J9" s="88"/>
      <c r="K9" s="190"/>
      <c r="L9" s="110"/>
      <c r="M9" s="110"/>
      <c r="N9" s="110"/>
      <c r="O9" s="111"/>
      <c r="P9" s="106"/>
      <c r="Q9" s="112"/>
      <c r="R9" s="106"/>
      <c r="S9" s="106"/>
    </row>
    <row r="10" spans="1:19" s="89" customFormat="1" ht="17.25" customHeight="1">
      <c r="A10" s="80"/>
      <c r="B10" s="81" t="s">
        <v>162</v>
      </c>
      <c r="C10" s="82">
        <v>122</v>
      </c>
      <c r="D10" s="83" t="s">
        <v>161</v>
      </c>
      <c r="E10" s="84">
        <v>1</v>
      </c>
      <c r="F10" s="85">
        <f>SUM('สพป.3'!$I$1*E10)</f>
        <v>435</v>
      </c>
      <c r="G10" s="86"/>
      <c r="H10" s="85">
        <f>SUM('สพป.3'!$I$2*E10)</f>
        <v>0</v>
      </c>
      <c r="I10" s="87">
        <f t="shared" si="0"/>
        <v>435</v>
      </c>
      <c r="J10" s="88"/>
      <c r="K10" s="190"/>
      <c r="L10" s="106"/>
      <c r="M10" s="106"/>
      <c r="N10" s="106"/>
      <c r="O10" s="107"/>
      <c r="P10" s="106"/>
      <c r="Q10" s="106"/>
      <c r="R10" s="106"/>
      <c r="S10" s="106"/>
    </row>
    <row r="11" spans="1:19" s="89" customFormat="1" ht="17.25" customHeight="1">
      <c r="A11" s="80"/>
      <c r="B11" s="81"/>
      <c r="C11" s="82">
        <v>55</v>
      </c>
      <c r="D11" s="83" t="s">
        <v>89</v>
      </c>
      <c r="E11" s="84">
        <v>1</v>
      </c>
      <c r="F11" s="85">
        <f>SUM('สพป.3'!$I$1*E11)</f>
        <v>435</v>
      </c>
      <c r="G11" s="86"/>
      <c r="H11" s="85">
        <f>SUM('สพป.3'!$I$2*E11)</f>
        <v>0</v>
      </c>
      <c r="I11" s="87">
        <f t="shared" si="0"/>
        <v>435</v>
      </c>
      <c r="J11" s="88"/>
      <c r="K11" s="190"/>
      <c r="L11" s="106"/>
      <c r="M11" s="106"/>
      <c r="N11" s="106"/>
      <c r="O11" s="107"/>
      <c r="P11" s="106"/>
      <c r="Q11" s="106"/>
      <c r="R11" s="106"/>
      <c r="S11" s="106"/>
    </row>
    <row r="12" spans="1:19" s="89" customFormat="1" ht="17.25" customHeight="1">
      <c r="A12" s="80"/>
      <c r="B12" s="81"/>
      <c r="C12" s="82">
        <v>66</v>
      </c>
      <c r="D12" s="83" t="s">
        <v>100</v>
      </c>
      <c r="E12" s="84">
        <v>1</v>
      </c>
      <c r="F12" s="85">
        <f>SUM('สพป.3'!$I$1*E12)</f>
        <v>435</v>
      </c>
      <c r="G12" s="86"/>
      <c r="H12" s="85">
        <f>SUM('สพป.3'!$I$2*E12)</f>
        <v>0</v>
      </c>
      <c r="I12" s="87">
        <f t="shared" si="0"/>
        <v>435</v>
      </c>
      <c r="J12" s="88"/>
      <c r="K12" s="190"/>
      <c r="L12" s="106"/>
      <c r="M12" s="106"/>
      <c r="N12" s="106"/>
      <c r="O12" s="107"/>
      <c r="P12" s="106"/>
      <c r="Q12" s="106"/>
      <c r="R12" s="106"/>
      <c r="S12" s="106"/>
    </row>
    <row r="13" spans="1:19" s="91" customFormat="1" ht="17.25" customHeight="1">
      <c r="A13" s="80"/>
      <c r="B13" s="81"/>
      <c r="C13" s="82">
        <v>20</v>
      </c>
      <c r="D13" s="83" t="s">
        <v>55</v>
      </c>
      <c r="E13" s="84">
        <v>1</v>
      </c>
      <c r="F13" s="85">
        <f>SUM('สพป.3'!$I$1*E13)</f>
        <v>435</v>
      </c>
      <c r="G13" s="86"/>
      <c r="H13" s="85">
        <f>SUM('สพป.3'!$I$2*E13)</f>
        <v>0</v>
      </c>
      <c r="I13" s="87">
        <f t="shared" si="0"/>
        <v>435</v>
      </c>
      <c r="J13" s="88"/>
      <c r="K13" s="190"/>
      <c r="L13" s="108"/>
      <c r="M13" s="108"/>
      <c r="N13" s="108"/>
      <c r="O13" s="109"/>
      <c r="P13" s="108"/>
      <c r="Q13" s="108"/>
      <c r="R13" s="108"/>
      <c r="S13" s="108"/>
    </row>
    <row r="14" spans="1:19" s="89" customFormat="1" ht="17.25" customHeight="1">
      <c r="A14" s="80"/>
      <c r="B14" s="81"/>
      <c r="C14" s="82">
        <v>65</v>
      </c>
      <c r="D14" s="83" t="s">
        <v>99</v>
      </c>
      <c r="E14" s="84">
        <v>1</v>
      </c>
      <c r="F14" s="85">
        <f>SUM('สพป.3'!$I$1*E14)</f>
        <v>435</v>
      </c>
      <c r="G14" s="86"/>
      <c r="H14" s="85">
        <f>SUM('สพป.3'!$I$2*E14)</f>
        <v>0</v>
      </c>
      <c r="I14" s="87">
        <f t="shared" si="0"/>
        <v>435</v>
      </c>
      <c r="J14" s="88"/>
      <c r="K14" s="190"/>
      <c r="L14" s="106"/>
      <c r="M14" s="106"/>
      <c r="N14" s="106"/>
      <c r="O14" s="107"/>
      <c r="P14" s="106"/>
      <c r="Q14" s="106"/>
      <c r="R14" s="106"/>
      <c r="S14" s="106"/>
    </row>
    <row r="15" spans="1:19" s="89" customFormat="1" ht="17.25" customHeight="1">
      <c r="A15" s="80"/>
      <c r="B15" s="81"/>
      <c r="C15" s="82">
        <v>64</v>
      </c>
      <c r="D15" s="83" t="s">
        <v>98</v>
      </c>
      <c r="E15" s="84">
        <v>1</v>
      </c>
      <c r="F15" s="85">
        <f>SUM('สพป.3'!$I$1*E15)</f>
        <v>435</v>
      </c>
      <c r="G15" s="86"/>
      <c r="H15" s="85">
        <f>SUM('สพป.3'!$I$2*E15)</f>
        <v>0</v>
      </c>
      <c r="I15" s="87">
        <f t="shared" si="0"/>
        <v>435</v>
      </c>
      <c r="J15" s="88"/>
      <c r="K15" s="190"/>
      <c r="L15" s="106"/>
      <c r="M15" s="106"/>
      <c r="N15" s="106"/>
      <c r="O15" s="107"/>
      <c r="P15" s="106"/>
      <c r="Q15" s="106"/>
      <c r="R15" s="106"/>
      <c r="S15" s="106"/>
    </row>
    <row r="16" spans="1:19" s="89" customFormat="1" ht="17.25" customHeight="1">
      <c r="A16" s="80"/>
      <c r="B16" s="81"/>
      <c r="C16" s="82">
        <v>43</v>
      </c>
      <c r="D16" s="83" t="s">
        <v>77</v>
      </c>
      <c r="E16" s="84">
        <v>1</v>
      </c>
      <c r="F16" s="85">
        <f>SUM('สพป.3'!$I$1*E16)</f>
        <v>435</v>
      </c>
      <c r="G16" s="86"/>
      <c r="H16" s="85">
        <f>SUM('สพป.3'!$I$2*E16)</f>
        <v>0</v>
      </c>
      <c r="I16" s="87">
        <f t="shared" si="0"/>
        <v>435</v>
      </c>
      <c r="J16" s="88"/>
      <c r="K16" s="190"/>
      <c r="L16" s="106"/>
      <c r="M16" s="106"/>
      <c r="N16" s="106"/>
      <c r="O16" s="107"/>
      <c r="P16" s="106"/>
      <c r="Q16" s="106"/>
      <c r="R16" s="106"/>
      <c r="S16" s="106"/>
    </row>
    <row r="17" spans="1:19" s="89" customFormat="1" ht="17.25" customHeight="1">
      <c r="A17" s="80"/>
      <c r="B17" s="81"/>
      <c r="C17" s="82">
        <v>26</v>
      </c>
      <c r="D17" s="92" t="s">
        <v>61</v>
      </c>
      <c r="E17" s="84">
        <v>1</v>
      </c>
      <c r="F17" s="85">
        <f>SUM('สพป.3'!$I$1*E17)</f>
        <v>435</v>
      </c>
      <c r="G17" s="86"/>
      <c r="H17" s="85">
        <f>SUM('สพป.3'!$I$2*E17)</f>
        <v>0</v>
      </c>
      <c r="I17" s="87">
        <f t="shared" si="0"/>
        <v>435</v>
      </c>
      <c r="J17" s="88"/>
      <c r="K17" s="190"/>
      <c r="L17" s="112"/>
      <c r="M17" s="112"/>
      <c r="N17" s="112"/>
      <c r="O17" s="107"/>
      <c r="P17" s="113"/>
      <c r="Q17" s="113"/>
      <c r="R17" s="113"/>
      <c r="S17" s="106"/>
    </row>
    <row r="18" spans="1:19" s="89" customFormat="1" ht="17.25" customHeight="1">
      <c r="A18" s="80"/>
      <c r="B18" s="81"/>
      <c r="C18" s="82">
        <v>41</v>
      </c>
      <c r="D18" s="83" t="s">
        <v>75</v>
      </c>
      <c r="E18" s="84">
        <v>1</v>
      </c>
      <c r="F18" s="85">
        <f>SUM('สพป.3'!$I$1*E18)</f>
        <v>435</v>
      </c>
      <c r="G18" s="86"/>
      <c r="H18" s="85">
        <f>SUM('สพป.3'!$I$2*E18)</f>
        <v>0</v>
      </c>
      <c r="I18" s="87">
        <f t="shared" si="0"/>
        <v>435</v>
      </c>
      <c r="J18" s="88"/>
      <c r="K18" s="190"/>
      <c r="L18" s="106"/>
      <c r="M18" s="106"/>
      <c r="N18" s="106"/>
      <c r="O18" s="107"/>
      <c r="P18" s="106"/>
      <c r="Q18" s="106"/>
      <c r="R18" s="106"/>
      <c r="S18" s="106"/>
    </row>
    <row r="19" spans="1:19" s="89" customFormat="1" ht="17.25" customHeight="1">
      <c r="A19" s="80"/>
      <c r="B19" s="81"/>
      <c r="C19" s="82">
        <v>93</v>
      </c>
      <c r="D19" s="83" t="s">
        <v>127</v>
      </c>
      <c r="E19" s="84">
        <v>1</v>
      </c>
      <c r="F19" s="85">
        <f>SUM('สพป.3'!$I$1*E19)</f>
        <v>435</v>
      </c>
      <c r="G19" s="86"/>
      <c r="H19" s="85">
        <f>SUM('สพป.3'!$I$2*E19)</f>
        <v>0</v>
      </c>
      <c r="I19" s="87">
        <f t="shared" si="0"/>
        <v>435</v>
      </c>
      <c r="J19" s="88"/>
      <c r="K19" s="190"/>
      <c r="L19" s="106"/>
      <c r="M19" s="106"/>
      <c r="N19" s="106"/>
      <c r="O19" s="107"/>
      <c r="P19" s="106"/>
      <c r="Q19" s="106"/>
      <c r="R19" s="106"/>
      <c r="S19" s="106"/>
    </row>
    <row r="20" spans="1:19" s="89" customFormat="1" ht="17.25" customHeight="1">
      <c r="A20" s="80"/>
      <c r="B20" s="81"/>
      <c r="C20" s="82">
        <v>27</v>
      </c>
      <c r="D20" s="83" t="s">
        <v>62</v>
      </c>
      <c r="E20" s="84">
        <v>1</v>
      </c>
      <c r="F20" s="85">
        <f>SUM('สพป.3'!$I$1*E20)</f>
        <v>435</v>
      </c>
      <c r="G20" s="86"/>
      <c r="H20" s="85">
        <f>SUM('สพป.3'!$I$2*E20)</f>
        <v>0</v>
      </c>
      <c r="I20" s="87">
        <f t="shared" si="0"/>
        <v>435</v>
      </c>
      <c r="J20" s="88"/>
      <c r="K20" s="190"/>
      <c r="L20" s="106"/>
      <c r="M20" s="106"/>
      <c r="N20" s="106"/>
      <c r="O20" s="107"/>
      <c r="P20" s="106"/>
      <c r="Q20" s="106"/>
      <c r="R20" s="106"/>
      <c r="S20" s="106"/>
    </row>
    <row r="21" spans="1:19" s="89" customFormat="1" ht="17.25" customHeight="1">
      <c r="A21" s="80"/>
      <c r="B21" s="81"/>
      <c r="C21" s="82">
        <v>54</v>
      </c>
      <c r="D21" s="83" t="s">
        <v>88</v>
      </c>
      <c r="E21" s="84">
        <v>2</v>
      </c>
      <c r="F21" s="85">
        <f>SUM('สพป.3'!$I$1*E21)</f>
        <v>870</v>
      </c>
      <c r="G21" s="86"/>
      <c r="H21" s="85">
        <f>SUM('สพป.3'!$I$2*E21)</f>
        <v>0</v>
      </c>
      <c r="I21" s="87">
        <f t="shared" si="0"/>
        <v>870</v>
      </c>
      <c r="J21" s="88"/>
      <c r="K21" s="190"/>
      <c r="L21" s="106"/>
      <c r="M21" s="106"/>
      <c r="N21" s="106"/>
      <c r="O21" s="107"/>
      <c r="P21" s="106"/>
      <c r="Q21" s="106"/>
      <c r="R21" s="106"/>
      <c r="S21" s="106"/>
    </row>
    <row r="22" spans="1:19" s="89" customFormat="1" ht="17.25" customHeight="1">
      <c r="A22" s="80"/>
      <c r="B22" s="81"/>
      <c r="C22" s="82">
        <v>73</v>
      </c>
      <c r="D22" s="83" t="s">
        <v>107</v>
      </c>
      <c r="E22" s="84">
        <v>1</v>
      </c>
      <c r="F22" s="85">
        <f>SUM('สพป.3'!$I$1*E22)</f>
        <v>435</v>
      </c>
      <c r="G22" s="86"/>
      <c r="H22" s="85">
        <f>SUM('สพป.3'!$I$2*E22)</f>
        <v>0</v>
      </c>
      <c r="I22" s="87">
        <f t="shared" si="0"/>
        <v>435</v>
      </c>
      <c r="J22" s="88"/>
      <c r="K22" s="190"/>
      <c r="L22" s="106"/>
      <c r="M22" s="106"/>
      <c r="N22" s="106"/>
      <c r="O22" s="107"/>
      <c r="P22" s="106"/>
      <c r="Q22" s="106"/>
      <c r="R22" s="106"/>
      <c r="S22" s="106"/>
    </row>
    <row r="23" spans="1:19" s="89" customFormat="1" ht="17.25" customHeight="1">
      <c r="A23" s="80"/>
      <c r="B23" s="81"/>
      <c r="C23" s="82">
        <v>74</v>
      </c>
      <c r="D23" s="83" t="s">
        <v>108</v>
      </c>
      <c r="E23" s="84">
        <v>1</v>
      </c>
      <c r="F23" s="85">
        <f>SUM('สพป.3'!$I$1*E23)</f>
        <v>435</v>
      </c>
      <c r="G23" s="86"/>
      <c r="H23" s="85">
        <f>SUM('สพป.3'!$I$2*E23)</f>
        <v>0</v>
      </c>
      <c r="I23" s="87">
        <f t="shared" si="0"/>
        <v>435</v>
      </c>
      <c r="J23" s="88"/>
      <c r="K23" s="190"/>
      <c r="L23" s="106"/>
      <c r="M23" s="106"/>
      <c r="N23" s="106"/>
      <c r="O23" s="107"/>
      <c r="P23" s="106"/>
      <c r="Q23" s="106"/>
      <c r="R23" s="106"/>
      <c r="S23" s="106"/>
    </row>
    <row r="24" spans="1:19" s="89" customFormat="1" ht="17.25" customHeight="1">
      <c r="A24" s="80"/>
      <c r="B24" s="81"/>
      <c r="C24" s="82">
        <v>75</v>
      </c>
      <c r="D24" s="83" t="s">
        <v>109</v>
      </c>
      <c r="E24" s="84">
        <v>2</v>
      </c>
      <c r="F24" s="85">
        <f>SUM('สพป.3'!$I$1*E24)</f>
        <v>870</v>
      </c>
      <c r="G24" s="86"/>
      <c r="H24" s="85">
        <f>SUM('สพป.3'!$I$2*E24)</f>
        <v>0</v>
      </c>
      <c r="I24" s="87">
        <f t="shared" si="0"/>
        <v>870</v>
      </c>
      <c r="J24" s="88"/>
      <c r="K24" s="190"/>
      <c r="L24" s="106"/>
      <c r="M24" s="106"/>
      <c r="N24" s="106"/>
      <c r="O24" s="107"/>
      <c r="P24" s="106"/>
      <c r="Q24" s="106"/>
      <c r="R24" s="106"/>
      <c r="S24" s="106"/>
    </row>
    <row r="25" spans="1:19" s="89" customFormat="1" ht="17.25" customHeight="1">
      <c r="A25" s="80"/>
      <c r="B25" s="81"/>
      <c r="C25" s="82">
        <v>53</v>
      </c>
      <c r="D25" s="83" t="s">
        <v>87</v>
      </c>
      <c r="E25" s="84">
        <v>1</v>
      </c>
      <c r="F25" s="85">
        <f>SUM('สพป.3'!$I$1*E25)</f>
        <v>435</v>
      </c>
      <c r="G25" s="86"/>
      <c r="H25" s="85">
        <f>SUM('สพป.3'!$I$2*E25)</f>
        <v>0</v>
      </c>
      <c r="I25" s="87">
        <f t="shared" si="0"/>
        <v>435</v>
      </c>
      <c r="J25" s="88"/>
      <c r="K25" s="190"/>
      <c r="L25" s="106"/>
      <c r="M25" s="106"/>
      <c r="N25" s="106"/>
      <c r="O25" s="107"/>
      <c r="P25" s="106"/>
      <c r="Q25" s="106"/>
      <c r="R25" s="106"/>
      <c r="S25" s="106"/>
    </row>
    <row r="26" spans="1:19" s="89" customFormat="1" ht="17.25" customHeight="1">
      <c r="A26" s="80"/>
      <c r="B26" s="81"/>
      <c r="C26" s="82">
        <v>71</v>
      </c>
      <c r="D26" s="83" t="s">
        <v>105</v>
      </c>
      <c r="E26" s="84">
        <v>1</v>
      </c>
      <c r="F26" s="85">
        <f>SUM('สพป.3'!$I$1*E26)</f>
        <v>435</v>
      </c>
      <c r="G26" s="86"/>
      <c r="H26" s="85">
        <f>SUM('สพป.3'!$I$2*E26)</f>
        <v>0</v>
      </c>
      <c r="I26" s="87">
        <f t="shared" si="0"/>
        <v>435</v>
      </c>
      <c r="J26" s="88"/>
      <c r="K26" s="190"/>
      <c r="L26" s="106"/>
      <c r="M26" s="106"/>
      <c r="N26" s="106"/>
      <c r="O26" s="107"/>
      <c r="P26" s="106"/>
      <c r="Q26" s="106"/>
      <c r="R26" s="106"/>
      <c r="S26" s="106"/>
    </row>
    <row r="27" spans="4:5" ht="17.25" customHeight="1">
      <c r="D27" s="77" t="s">
        <v>266</v>
      </c>
      <c r="E27" s="76">
        <f>SUM(E1:E26)</f>
        <v>33</v>
      </c>
    </row>
    <row r="30" spans="1:19" s="89" customFormat="1" ht="17.25" customHeight="1">
      <c r="A30" s="93">
        <v>1</v>
      </c>
      <c r="B30" s="81" t="s">
        <v>33</v>
      </c>
      <c r="C30" s="82">
        <v>1</v>
      </c>
      <c r="D30" s="94" t="s">
        <v>36</v>
      </c>
      <c r="E30" s="84">
        <v>1</v>
      </c>
      <c r="F30" s="85">
        <f>SUM('สพป.3'!$I$1*E30)</f>
        <v>435</v>
      </c>
      <c r="G30" s="86"/>
      <c r="H30" s="85">
        <f>SUM('สพป.3'!$I$2*E30)</f>
        <v>0</v>
      </c>
      <c r="I30" s="87">
        <f>F30+G30+H30</f>
        <v>435</v>
      </c>
      <c r="J30" s="95" t="s">
        <v>270</v>
      </c>
      <c r="K30" s="104"/>
      <c r="L30" s="106" t="s">
        <v>20</v>
      </c>
      <c r="M30" s="106" t="s">
        <v>267</v>
      </c>
      <c r="N30" s="106"/>
      <c r="O30" s="107"/>
      <c r="P30" s="106" t="s">
        <v>268</v>
      </c>
      <c r="Q30" s="106" t="s">
        <v>269</v>
      </c>
      <c r="R30" s="106"/>
      <c r="S30" s="106"/>
    </row>
    <row r="31" spans="1:19" s="89" customFormat="1" ht="17.25" customHeight="1">
      <c r="A31" s="96"/>
      <c r="B31" s="97"/>
      <c r="C31" s="98"/>
      <c r="D31" s="99" t="s">
        <v>178</v>
      </c>
      <c r="E31" s="100">
        <v>2</v>
      </c>
      <c r="F31" s="101"/>
      <c r="G31" s="102"/>
      <c r="H31" s="101"/>
      <c r="I31" s="103"/>
      <c r="J31" s="104"/>
      <c r="K31" s="104"/>
      <c r="L31" s="106" t="s">
        <v>23</v>
      </c>
      <c r="M31" s="106" t="s">
        <v>271</v>
      </c>
      <c r="N31" s="106" t="s">
        <v>272</v>
      </c>
      <c r="O31" s="107" t="s">
        <v>184</v>
      </c>
      <c r="P31" s="106" t="s">
        <v>273</v>
      </c>
      <c r="Q31" s="106"/>
      <c r="R31" s="106"/>
      <c r="S31" s="106"/>
    </row>
    <row r="32" spans="1:19" s="89" customFormat="1" ht="17.25" customHeight="1">
      <c r="A32" s="96"/>
      <c r="B32" s="97"/>
      <c r="C32" s="98"/>
      <c r="D32" s="99" t="s">
        <v>179</v>
      </c>
      <c r="E32" s="100">
        <v>0</v>
      </c>
      <c r="F32" s="101"/>
      <c r="G32" s="102"/>
      <c r="H32" s="101"/>
      <c r="I32" s="103"/>
      <c r="J32" s="104" t="s">
        <v>180</v>
      </c>
      <c r="K32" s="104"/>
      <c r="L32" s="106" t="s">
        <v>23</v>
      </c>
      <c r="M32" s="106" t="s">
        <v>271</v>
      </c>
      <c r="N32" s="106" t="s">
        <v>272</v>
      </c>
      <c r="O32" s="107" t="s">
        <v>184</v>
      </c>
      <c r="P32" s="106" t="s">
        <v>273</v>
      </c>
      <c r="Q32" s="106" t="s">
        <v>180</v>
      </c>
      <c r="R32" s="106"/>
      <c r="S32" s="106"/>
    </row>
    <row r="33" spans="1:19" s="89" customFormat="1" ht="17.25" customHeight="1">
      <c r="A33" s="80"/>
      <c r="B33" s="81"/>
      <c r="C33" s="82">
        <v>82</v>
      </c>
      <c r="D33" s="83" t="s">
        <v>137</v>
      </c>
      <c r="E33" s="84">
        <v>2</v>
      </c>
      <c r="F33" s="85">
        <f>SUM('สพป.3'!$I$1*E33)</f>
        <v>870</v>
      </c>
      <c r="G33" s="86"/>
      <c r="H33" s="85">
        <f>SUM('สพป.3'!$I$2*E33)</f>
        <v>0</v>
      </c>
      <c r="I33" s="87">
        <f>F33+G33+H33</f>
        <v>870</v>
      </c>
      <c r="J33" s="88"/>
      <c r="K33" s="190"/>
      <c r="L33" s="106"/>
      <c r="M33" s="106"/>
      <c r="N33" s="106"/>
      <c r="O33" s="107"/>
      <c r="P33" s="106"/>
      <c r="Q33" s="106"/>
      <c r="R33" s="106"/>
      <c r="S33" s="106"/>
    </row>
    <row r="34" spans="1:19" s="89" customFormat="1" ht="17.25" customHeight="1">
      <c r="A34" s="80"/>
      <c r="B34" s="81" t="s">
        <v>155</v>
      </c>
      <c r="C34" s="82">
        <v>96</v>
      </c>
      <c r="D34" s="83" t="s">
        <v>151</v>
      </c>
      <c r="E34" s="84">
        <v>3</v>
      </c>
      <c r="F34" s="85">
        <f>SUM('สพป.3'!$I$1*E34)</f>
        <v>1305</v>
      </c>
      <c r="G34" s="86"/>
      <c r="H34" s="85">
        <f>SUM('สพป.3'!$I$2*E34)</f>
        <v>0</v>
      </c>
      <c r="I34" s="87">
        <f>F34+G34+H34</f>
        <v>1305</v>
      </c>
      <c r="J34" s="88" t="s">
        <v>154</v>
      </c>
      <c r="K34" s="190"/>
      <c r="L34" s="106" t="s">
        <v>23</v>
      </c>
      <c r="M34" s="106" t="s">
        <v>12</v>
      </c>
      <c r="N34" s="106" t="s">
        <v>274</v>
      </c>
      <c r="O34" s="107" t="s">
        <v>276</v>
      </c>
      <c r="P34" s="106" t="s">
        <v>275</v>
      </c>
      <c r="Q34" s="106"/>
      <c r="R34" s="106"/>
      <c r="S34" s="106"/>
    </row>
    <row r="35" spans="1:19" s="89" customFormat="1" ht="17.25" customHeight="1">
      <c r="A35" s="80"/>
      <c r="B35" s="81"/>
      <c r="C35" s="82">
        <v>15</v>
      </c>
      <c r="D35" s="83" t="s">
        <v>53</v>
      </c>
      <c r="E35" s="105">
        <v>2</v>
      </c>
      <c r="F35" s="85">
        <f>SUM('สพป.3'!$I$1*E35)</f>
        <v>870</v>
      </c>
      <c r="G35" s="86"/>
      <c r="H35" s="85">
        <f>SUM('สพป.3'!$I$2*E35)</f>
        <v>0</v>
      </c>
      <c r="I35" s="87">
        <f>F35+G35+H35</f>
        <v>870</v>
      </c>
      <c r="J35" s="88"/>
      <c r="K35" s="190"/>
      <c r="L35" s="115" t="s">
        <v>23</v>
      </c>
      <c r="M35" s="115" t="s">
        <v>35</v>
      </c>
      <c r="N35" s="115" t="s">
        <v>259</v>
      </c>
      <c r="O35" s="116" t="s">
        <v>260</v>
      </c>
      <c r="P35" s="106" t="s">
        <v>279</v>
      </c>
      <c r="Q35" s="117" t="s">
        <v>280</v>
      </c>
      <c r="R35" s="106"/>
      <c r="S35" s="106"/>
    </row>
    <row r="36" spans="4:17" ht="17.25" customHeight="1">
      <c r="D36" s="79" t="s">
        <v>277</v>
      </c>
      <c r="L36" s="114" t="s">
        <v>23</v>
      </c>
      <c r="M36" s="114" t="s">
        <v>35</v>
      </c>
      <c r="N36" s="114" t="s">
        <v>259</v>
      </c>
      <c r="O36" s="114" t="s">
        <v>260</v>
      </c>
      <c r="P36" s="114" t="s">
        <v>279</v>
      </c>
      <c r="Q36" s="114" t="s">
        <v>278</v>
      </c>
    </row>
    <row r="37" spans="1:19" s="28" customFormat="1" ht="19.5" customHeight="1">
      <c r="A37" s="39"/>
      <c r="B37" s="45"/>
      <c r="C37" s="33">
        <v>158</v>
      </c>
      <c r="D37" s="13" t="s">
        <v>237</v>
      </c>
      <c r="E37" s="35">
        <v>0</v>
      </c>
      <c r="F37" s="70">
        <f>SUM('สพป.3'!$I$1*E37)</f>
        <v>0</v>
      </c>
      <c r="G37" s="71"/>
      <c r="H37" s="70">
        <f>SUM('สพป.3'!$I$2*E37)</f>
        <v>0</v>
      </c>
      <c r="I37" s="72">
        <f>F37+G37+H37</f>
        <v>0</v>
      </c>
      <c r="J37" s="37" t="s">
        <v>239</v>
      </c>
      <c r="K37" s="191"/>
      <c r="L37" s="118" t="s">
        <v>20</v>
      </c>
      <c r="M37" s="118" t="s">
        <v>282</v>
      </c>
      <c r="N37" s="118"/>
      <c r="O37" s="119"/>
      <c r="P37" s="118" t="s">
        <v>283</v>
      </c>
      <c r="Q37" s="118" t="s">
        <v>281</v>
      </c>
      <c r="R37" s="118"/>
      <c r="S37" s="118"/>
    </row>
    <row r="38" spans="1:19" s="28" customFormat="1" ht="19.5" customHeight="1">
      <c r="A38" s="39"/>
      <c r="B38" s="32"/>
      <c r="C38" s="33">
        <v>46</v>
      </c>
      <c r="D38" s="13" t="s">
        <v>93</v>
      </c>
      <c r="E38" s="35">
        <v>1</v>
      </c>
      <c r="F38" s="70">
        <f>SUM('สพป.3'!$I$1*E38)</f>
        <v>435</v>
      </c>
      <c r="G38" s="71"/>
      <c r="H38" s="70">
        <f>SUM('สพป.3'!$I$2*E38)</f>
        <v>0</v>
      </c>
      <c r="I38" s="72">
        <f>F38+G38+H38</f>
        <v>435</v>
      </c>
      <c r="J38" s="37" t="s">
        <v>292</v>
      </c>
      <c r="K38" s="191"/>
      <c r="L38" s="118" t="s">
        <v>23</v>
      </c>
      <c r="M38" s="118" t="s">
        <v>258</v>
      </c>
      <c r="N38" s="118" t="s">
        <v>284</v>
      </c>
      <c r="O38" s="119" t="s">
        <v>285</v>
      </c>
      <c r="P38" s="118" t="s">
        <v>286</v>
      </c>
      <c r="Q38" s="118" t="s">
        <v>287</v>
      </c>
      <c r="R38" s="118"/>
      <c r="S38" s="118"/>
    </row>
    <row r="39" spans="1:19" s="28" customFormat="1" ht="19.5" customHeight="1">
      <c r="A39" s="39"/>
      <c r="B39" s="32"/>
      <c r="C39" s="33">
        <v>66</v>
      </c>
      <c r="D39" s="13" t="s">
        <v>121</v>
      </c>
      <c r="E39" s="35">
        <v>2</v>
      </c>
      <c r="F39" s="70">
        <f>SUM('สพป.3'!$I$1*E39)</f>
        <v>870</v>
      </c>
      <c r="G39" s="71"/>
      <c r="H39" s="70">
        <f>SUM('สพป.3'!$I$2*E39)</f>
        <v>0</v>
      </c>
      <c r="I39" s="72">
        <f>F39+G39+H39</f>
        <v>870</v>
      </c>
      <c r="J39" s="37"/>
      <c r="K39" s="191"/>
      <c r="L39" s="114" t="s">
        <v>23</v>
      </c>
      <c r="M39" s="114" t="s">
        <v>258</v>
      </c>
      <c r="N39" s="114" t="s">
        <v>284</v>
      </c>
      <c r="O39" s="114" t="s">
        <v>288</v>
      </c>
      <c r="P39" s="114" t="s">
        <v>286</v>
      </c>
      <c r="Q39" s="114" t="s">
        <v>289</v>
      </c>
      <c r="R39" s="118"/>
      <c r="S39" s="118"/>
    </row>
    <row r="40" spans="4:17" ht="17.25" customHeight="1">
      <c r="D40" s="79" t="s">
        <v>290</v>
      </c>
      <c r="L40" s="114" t="s">
        <v>23</v>
      </c>
      <c r="M40" s="114" t="s">
        <v>258</v>
      </c>
      <c r="N40" s="114" t="s">
        <v>284</v>
      </c>
      <c r="O40" s="114" t="s">
        <v>288</v>
      </c>
      <c r="P40" s="114" t="s">
        <v>286</v>
      </c>
      <c r="Q40" s="114" t="s">
        <v>291</v>
      </c>
    </row>
    <row r="41" spans="1:17" s="28" customFormat="1" ht="19.5" customHeight="1">
      <c r="A41" s="39"/>
      <c r="B41" s="45"/>
      <c r="C41" s="33">
        <v>130</v>
      </c>
      <c r="D41" s="13" t="s">
        <v>206</v>
      </c>
      <c r="E41" s="35">
        <v>3</v>
      </c>
      <c r="F41" s="70">
        <f>SUM('สพป.3'!$I$1*E41)</f>
        <v>1305</v>
      </c>
      <c r="G41" s="71"/>
      <c r="H41" s="70">
        <f>SUM('สพป.3'!$I$2*E41)</f>
        <v>0</v>
      </c>
      <c r="I41" s="72">
        <f aca="true" t="shared" si="1" ref="I41:I48">F41+G41+H41</f>
        <v>1305</v>
      </c>
      <c r="J41" s="37"/>
      <c r="K41" s="191"/>
      <c r="L41" s="28" t="s">
        <v>23</v>
      </c>
      <c r="M41" s="28" t="s">
        <v>258</v>
      </c>
      <c r="N41" s="28" t="s">
        <v>284</v>
      </c>
      <c r="O41" s="2" t="s">
        <v>298</v>
      </c>
      <c r="P41" s="28" t="s">
        <v>283</v>
      </c>
      <c r="Q41" s="28" t="s">
        <v>295</v>
      </c>
    </row>
    <row r="42" spans="1:17" s="28" customFormat="1" ht="19.5" customHeight="1">
      <c r="A42" s="39"/>
      <c r="B42" s="45"/>
      <c r="C42" s="33">
        <v>131</v>
      </c>
      <c r="D42" s="13" t="s">
        <v>207</v>
      </c>
      <c r="E42" s="35">
        <v>0</v>
      </c>
      <c r="F42" s="70">
        <f>SUM('สพป.3'!$I$1*E42)</f>
        <v>0</v>
      </c>
      <c r="G42" s="71"/>
      <c r="H42" s="70">
        <f>SUM('สพป.3'!$I$2*E42)</f>
        <v>0</v>
      </c>
      <c r="I42" s="72">
        <f t="shared" si="1"/>
        <v>0</v>
      </c>
      <c r="J42" s="37" t="s">
        <v>208</v>
      </c>
      <c r="K42" s="191"/>
      <c r="L42" s="28" t="s">
        <v>23</v>
      </c>
      <c r="M42" s="28" t="s">
        <v>258</v>
      </c>
      <c r="N42" s="28" t="s">
        <v>284</v>
      </c>
      <c r="O42" s="2" t="s">
        <v>288</v>
      </c>
      <c r="P42" s="28" t="s">
        <v>283</v>
      </c>
      <c r="Q42" s="28" t="s">
        <v>296</v>
      </c>
    </row>
    <row r="43" spans="1:17" s="28" customFormat="1" ht="19.5" customHeight="1">
      <c r="A43" s="39"/>
      <c r="B43" s="45"/>
      <c r="C43" s="33">
        <v>132</v>
      </c>
      <c r="D43" s="13" t="s">
        <v>209</v>
      </c>
      <c r="E43" s="35">
        <v>0</v>
      </c>
      <c r="F43" s="70">
        <f>SUM('สพป.3'!$I$1*E43)</f>
        <v>0</v>
      </c>
      <c r="G43" s="71"/>
      <c r="H43" s="70">
        <f>SUM('สพป.3'!$I$2*E43)</f>
        <v>0</v>
      </c>
      <c r="I43" s="72">
        <f t="shared" si="1"/>
        <v>0</v>
      </c>
      <c r="J43" s="37" t="s">
        <v>210</v>
      </c>
      <c r="K43" s="191"/>
      <c r="L43" s="28" t="s">
        <v>23</v>
      </c>
      <c r="M43" s="28" t="s">
        <v>258</v>
      </c>
      <c r="N43" s="28" t="s">
        <v>284</v>
      </c>
      <c r="O43" s="2" t="s">
        <v>288</v>
      </c>
      <c r="P43" s="28" t="s">
        <v>283</v>
      </c>
      <c r="Q43" s="28" t="s">
        <v>297</v>
      </c>
    </row>
    <row r="44" spans="1:17" s="28" customFormat="1" ht="19.5" customHeight="1">
      <c r="A44" s="39"/>
      <c r="B44" s="32"/>
      <c r="C44" s="33">
        <v>26</v>
      </c>
      <c r="D44" s="13" t="s">
        <v>68</v>
      </c>
      <c r="E44" s="35">
        <v>1</v>
      </c>
      <c r="F44" s="70">
        <f>SUM('สพป.3'!$I$1*E44)</f>
        <v>435</v>
      </c>
      <c r="G44" s="71"/>
      <c r="H44" s="70">
        <f>SUM('สพป.3'!$I$2*E44)</f>
        <v>0</v>
      </c>
      <c r="I44" s="72">
        <f t="shared" si="1"/>
        <v>435</v>
      </c>
      <c r="J44" s="37"/>
      <c r="K44" s="191"/>
      <c r="L44" s="28" t="s">
        <v>23</v>
      </c>
      <c r="M44" s="28" t="s">
        <v>35</v>
      </c>
      <c r="N44" s="28" t="s">
        <v>259</v>
      </c>
      <c r="O44" s="2" t="s">
        <v>260</v>
      </c>
      <c r="P44" s="28" t="s">
        <v>283</v>
      </c>
      <c r="Q44" s="28" t="s">
        <v>299</v>
      </c>
    </row>
    <row r="45" spans="1:19" s="28" customFormat="1" ht="19.5" customHeight="1">
      <c r="A45" s="39"/>
      <c r="B45" s="32"/>
      <c r="C45" s="33">
        <v>71</v>
      </c>
      <c r="D45" s="13" t="s">
        <v>305</v>
      </c>
      <c r="E45" s="35">
        <v>1</v>
      </c>
      <c r="F45" s="70">
        <f>SUM($I$1*E45)</f>
        <v>1740</v>
      </c>
      <c r="G45" s="71"/>
      <c r="H45" s="70">
        <f>SUM($I$2*E45)</f>
        <v>0</v>
      </c>
      <c r="I45" s="72">
        <f t="shared" si="1"/>
        <v>1740</v>
      </c>
      <c r="J45" s="13" t="s">
        <v>300</v>
      </c>
      <c r="K45" s="188"/>
      <c r="L45" s="28" t="s">
        <v>20</v>
      </c>
      <c r="M45" s="28" t="s">
        <v>303</v>
      </c>
      <c r="O45" s="2"/>
      <c r="P45" s="28" t="s">
        <v>301</v>
      </c>
      <c r="Q45" s="28" t="s">
        <v>304</v>
      </c>
      <c r="R45" s="28" t="s">
        <v>276</v>
      </c>
      <c r="S45" s="28" t="s">
        <v>301</v>
      </c>
    </row>
    <row r="46" spans="1:16" s="128" customFormat="1" ht="19.5" customHeight="1">
      <c r="A46" s="122"/>
      <c r="B46" s="121" t="s">
        <v>294</v>
      </c>
      <c r="C46" s="123">
        <v>158</v>
      </c>
      <c r="D46" s="120" t="s">
        <v>293</v>
      </c>
      <c r="E46" s="124">
        <v>3</v>
      </c>
      <c r="F46" s="125">
        <f>SUM('สพป.3'!$I$1*E46)</f>
        <v>1305</v>
      </c>
      <c r="G46" s="125"/>
      <c r="H46" s="125">
        <f>SUM('สพป.3'!$I$2*E46)</f>
        <v>0</v>
      </c>
      <c r="I46" s="126">
        <f t="shared" si="1"/>
        <v>1305</v>
      </c>
      <c r="J46" s="127"/>
      <c r="K46" s="192"/>
      <c r="L46" s="128" t="s">
        <v>23</v>
      </c>
      <c r="M46" s="128" t="s">
        <v>12</v>
      </c>
      <c r="N46" s="128" t="s">
        <v>274</v>
      </c>
      <c r="O46" s="129" t="s">
        <v>276</v>
      </c>
      <c r="P46" s="128" t="s">
        <v>301</v>
      </c>
    </row>
    <row r="47" spans="1:17" s="128" customFormat="1" ht="19.5" customHeight="1">
      <c r="A47" s="122"/>
      <c r="B47" s="121"/>
      <c r="C47" s="123">
        <v>159</v>
      </c>
      <c r="D47" s="120" t="s">
        <v>165</v>
      </c>
      <c r="E47" s="124"/>
      <c r="F47" s="125">
        <f>SUM('สพป.3'!$I$1*E47)</f>
        <v>0</v>
      </c>
      <c r="G47" s="125"/>
      <c r="H47" s="125">
        <f>SUM('สพป.3'!$I$2*E47)</f>
        <v>0</v>
      </c>
      <c r="I47" s="126">
        <f t="shared" si="1"/>
        <v>0</v>
      </c>
      <c r="J47" s="127" t="s">
        <v>181</v>
      </c>
      <c r="K47" s="192"/>
      <c r="L47" s="128" t="s">
        <v>23</v>
      </c>
      <c r="M47" s="128" t="s">
        <v>12</v>
      </c>
      <c r="N47" s="128" t="s">
        <v>274</v>
      </c>
      <c r="O47" s="129" t="s">
        <v>276</v>
      </c>
      <c r="P47" s="128" t="s">
        <v>301</v>
      </c>
      <c r="Q47" s="128" t="s">
        <v>181</v>
      </c>
    </row>
    <row r="48" spans="1:17" s="128" customFormat="1" ht="19.5" customHeight="1">
      <c r="A48" s="122"/>
      <c r="B48" s="121"/>
      <c r="C48" s="123">
        <v>160</v>
      </c>
      <c r="D48" s="120" t="s">
        <v>166</v>
      </c>
      <c r="E48" s="124"/>
      <c r="F48" s="125">
        <f>SUM('สพป.3'!$I$1*E48)</f>
        <v>0</v>
      </c>
      <c r="G48" s="125"/>
      <c r="H48" s="125">
        <f>SUM('สพป.3'!$I$2*E48)</f>
        <v>0</v>
      </c>
      <c r="I48" s="126">
        <f t="shared" si="1"/>
        <v>0</v>
      </c>
      <c r="J48" s="127" t="s">
        <v>182</v>
      </c>
      <c r="K48" s="192"/>
      <c r="L48" s="128" t="s">
        <v>23</v>
      </c>
      <c r="M48" s="128" t="s">
        <v>12</v>
      </c>
      <c r="N48" s="128" t="s">
        <v>274</v>
      </c>
      <c r="O48" s="129" t="s">
        <v>276</v>
      </c>
      <c r="P48" s="128" t="s">
        <v>301</v>
      </c>
      <c r="Q48" s="128" t="s">
        <v>182</v>
      </c>
    </row>
    <row r="49" spans="1:18" s="28" customFormat="1" ht="19.5" customHeight="1">
      <c r="A49" s="39"/>
      <c r="B49" s="32"/>
      <c r="C49" s="33">
        <v>4</v>
      </c>
      <c r="D49" s="13" t="s">
        <v>40</v>
      </c>
      <c r="E49" s="35">
        <v>1</v>
      </c>
      <c r="F49" s="70">
        <f>SUM('สพป.3'!$I$1*E49)</f>
        <v>435</v>
      </c>
      <c r="G49" s="71"/>
      <c r="H49" s="70">
        <f>SUM('สพป.3'!$I$2*E49)</f>
        <v>0</v>
      </c>
      <c r="I49" s="72">
        <f aca="true" t="shared" si="2" ref="I49:I59">F49+G49+H49</f>
        <v>435</v>
      </c>
      <c r="J49" s="162"/>
      <c r="K49" s="162"/>
      <c r="L49" s="14" t="s">
        <v>23</v>
      </c>
      <c r="M49" s="23" t="s">
        <v>35</v>
      </c>
      <c r="N49" s="137" t="s">
        <v>259</v>
      </c>
      <c r="O49" s="137" t="s">
        <v>260</v>
      </c>
      <c r="P49" s="15" t="s">
        <v>309</v>
      </c>
      <c r="Q49" s="15" t="s">
        <v>310</v>
      </c>
      <c r="R49" s="43"/>
    </row>
    <row r="50" spans="1:17" s="28" customFormat="1" ht="19.5" customHeight="1">
      <c r="A50" s="39"/>
      <c r="B50" s="32"/>
      <c r="C50" s="33">
        <v>38</v>
      </c>
      <c r="D50" s="13" t="s">
        <v>83</v>
      </c>
      <c r="E50" s="35">
        <v>1</v>
      </c>
      <c r="F50" s="70">
        <f>SUM('สพป.3'!$I$1*E50)</f>
        <v>435</v>
      </c>
      <c r="G50" s="71"/>
      <c r="H50" s="70">
        <f>SUM('สพป.3'!$I$2*E50)</f>
        <v>0</v>
      </c>
      <c r="I50" s="72">
        <f t="shared" si="2"/>
        <v>435</v>
      </c>
      <c r="J50" s="152"/>
      <c r="K50" s="152"/>
      <c r="L50" s="14" t="s">
        <v>23</v>
      </c>
      <c r="M50" s="14" t="s">
        <v>35</v>
      </c>
      <c r="N50" s="15" t="s">
        <v>259</v>
      </c>
      <c r="O50" s="15" t="s">
        <v>260</v>
      </c>
      <c r="P50" s="15" t="s">
        <v>309</v>
      </c>
      <c r="Q50" s="15" t="s">
        <v>310</v>
      </c>
    </row>
    <row r="51" spans="1:17" s="67" customFormat="1" ht="19.5" customHeight="1">
      <c r="A51" s="39"/>
      <c r="B51" s="32"/>
      <c r="C51" s="33">
        <v>19</v>
      </c>
      <c r="D51" s="44" t="s">
        <v>59</v>
      </c>
      <c r="E51" s="35">
        <v>1</v>
      </c>
      <c r="F51" s="70">
        <f>SUM('สพป.3'!$I$1*E51)</f>
        <v>435</v>
      </c>
      <c r="G51" s="71"/>
      <c r="H51" s="70">
        <f>SUM('สพป.3'!$I$2*E51)</f>
        <v>0</v>
      </c>
      <c r="I51" s="72">
        <f t="shared" si="2"/>
        <v>435</v>
      </c>
      <c r="J51" s="152"/>
      <c r="K51" s="152"/>
      <c r="L51" s="14" t="s">
        <v>23</v>
      </c>
      <c r="M51" s="14" t="s">
        <v>35</v>
      </c>
      <c r="N51" s="15" t="s">
        <v>259</v>
      </c>
      <c r="O51" s="15" t="s">
        <v>260</v>
      </c>
      <c r="P51" s="15" t="s">
        <v>309</v>
      </c>
      <c r="Q51" s="15" t="s">
        <v>310</v>
      </c>
    </row>
    <row r="52" spans="1:17" s="28" customFormat="1" ht="19.5" customHeight="1">
      <c r="A52" s="39"/>
      <c r="B52" s="32"/>
      <c r="C52" s="33">
        <v>26</v>
      </c>
      <c r="D52" s="13" t="s">
        <v>102</v>
      </c>
      <c r="E52" s="35">
        <v>1</v>
      </c>
      <c r="F52" s="70">
        <f>SUM('สพป.3'!$I$1*E52)</f>
        <v>435</v>
      </c>
      <c r="G52" s="71"/>
      <c r="H52" s="70">
        <f>SUM('สพป.3'!$I$2*E52)</f>
        <v>0</v>
      </c>
      <c r="I52" s="164">
        <f t="shared" si="2"/>
        <v>435</v>
      </c>
      <c r="J52" s="152" t="s">
        <v>102</v>
      </c>
      <c r="K52" s="152"/>
      <c r="L52" s="14" t="s">
        <v>23</v>
      </c>
      <c r="M52" s="14" t="s">
        <v>35</v>
      </c>
      <c r="N52" s="15" t="s">
        <v>259</v>
      </c>
      <c r="O52" s="15" t="s">
        <v>260</v>
      </c>
      <c r="P52" s="15" t="s">
        <v>309</v>
      </c>
      <c r="Q52" s="15" t="s">
        <v>310</v>
      </c>
    </row>
    <row r="53" spans="1:17" s="28" customFormat="1" ht="19.5" customHeight="1">
      <c r="A53" s="39"/>
      <c r="B53" s="32"/>
      <c r="C53" s="33">
        <v>25</v>
      </c>
      <c r="D53" s="13" t="s">
        <v>96</v>
      </c>
      <c r="E53" s="35">
        <v>1</v>
      </c>
      <c r="F53" s="70">
        <f>SUM('สพป.3'!$I$1*E53)</f>
        <v>435</v>
      </c>
      <c r="G53" s="71"/>
      <c r="H53" s="70">
        <f>SUM('สพป.3'!$I$2*E53)</f>
        <v>0</v>
      </c>
      <c r="I53" s="164">
        <f t="shared" si="2"/>
        <v>435</v>
      </c>
      <c r="J53" s="152" t="s">
        <v>96</v>
      </c>
      <c r="K53" s="152"/>
      <c r="L53" s="14" t="s">
        <v>23</v>
      </c>
      <c r="M53" s="14" t="s">
        <v>35</v>
      </c>
      <c r="N53" s="15" t="s">
        <v>259</v>
      </c>
      <c r="O53" s="15" t="s">
        <v>260</v>
      </c>
      <c r="P53" s="15" t="s">
        <v>309</v>
      </c>
      <c r="Q53" s="15" t="s">
        <v>310</v>
      </c>
    </row>
    <row r="54" spans="1:17" s="28" customFormat="1" ht="19.5" customHeight="1">
      <c r="A54" s="39"/>
      <c r="B54" s="32"/>
      <c r="C54" s="33">
        <v>35</v>
      </c>
      <c r="D54" s="13" t="s">
        <v>120</v>
      </c>
      <c r="E54" s="35">
        <v>1</v>
      </c>
      <c r="F54" s="70">
        <f>SUM('สพป.3'!$I$1*E54)</f>
        <v>435</v>
      </c>
      <c r="G54" s="71"/>
      <c r="H54" s="70">
        <f>SUM('สพป.3'!$I$2*E54)</f>
        <v>0</v>
      </c>
      <c r="I54" s="164">
        <f t="shared" si="2"/>
        <v>435</v>
      </c>
      <c r="J54" s="152" t="s">
        <v>120</v>
      </c>
      <c r="K54" s="152"/>
      <c r="L54" s="14" t="s">
        <v>23</v>
      </c>
      <c r="M54" s="14" t="s">
        <v>35</v>
      </c>
      <c r="N54" s="15" t="s">
        <v>259</v>
      </c>
      <c r="O54" s="15" t="s">
        <v>260</v>
      </c>
      <c r="P54" s="15" t="s">
        <v>309</v>
      </c>
      <c r="Q54" s="15" t="s">
        <v>310</v>
      </c>
    </row>
    <row r="55" spans="1:17" s="28" customFormat="1" ht="19.5" customHeight="1">
      <c r="A55" s="39"/>
      <c r="B55" s="32"/>
      <c r="C55" s="33">
        <v>33</v>
      </c>
      <c r="D55" s="13" t="s">
        <v>78</v>
      </c>
      <c r="E55" s="35">
        <v>2</v>
      </c>
      <c r="F55" s="70">
        <f>SUM('สพป.3'!$I$1*E55)</f>
        <v>870</v>
      </c>
      <c r="G55" s="71"/>
      <c r="H55" s="70">
        <f>SUM('สพป.3'!$I$2*E55)</f>
        <v>0</v>
      </c>
      <c r="I55" s="72">
        <f t="shared" si="2"/>
        <v>870</v>
      </c>
      <c r="J55" s="152"/>
      <c r="K55" s="152"/>
      <c r="L55" s="14" t="s">
        <v>23</v>
      </c>
      <c r="M55" s="14" t="s">
        <v>35</v>
      </c>
      <c r="N55" s="15" t="s">
        <v>259</v>
      </c>
      <c r="O55" s="15" t="s">
        <v>260</v>
      </c>
      <c r="P55" s="15" t="s">
        <v>309</v>
      </c>
      <c r="Q55" s="15" t="s">
        <v>310</v>
      </c>
    </row>
    <row r="56" spans="1:17" s="28" customFormat="1" ht="19.5" customHeight="1">
      <c r="A56" s="39"/>
      <c r="B56" s="32"/>
      <c r="C56" s="33">
        <v>40</v>
      </c>
      <c r="D56" s="13" t="s">
        <v>85</v>
      </c>
      <c r="E56" s="35">
        <v>2</v>
      </c>
      <c r="F56" s="70">
        <f>SUM('สพป.3'!$I$1*E56)</f>
        <v>870</v>
      </c>
      <c r="G56" s="71"/>
      <c r="H56" s="70">
        <f>SUM('สพป.3'!$I$2*E56)</f>
        <v>0</v>
      </c>
      <c r="I56" s="72">
        <f t="shared" si="2"/>
        <v>870</v>
      </c>
      <c r="J56" s="152"/>
      <c r="K56" s="152"/>
      <c r="L56" s="14" t="s">
        <v>23</v>
      </c>
      <c r="M56" s="14" t="s">
        <v>35</v>
      </c>
      <c r="N56" s="15" t="s">
        <v>259</v>
      </c>
      <c r="O56" s="15" t="s">
        <v>260</v>
      </c>
      <c r="P56" s="15" t="s">
        <v>309</v>
      </c>
      <c r="Q56" s="15" t="s">
        <v>310</v>
      </c>
    </row>
    <row r="57" spans="1:17" s="28" customFormat="1" ht="19.5" customHeight="1">
      <c r="A57" s="39"/>
      <c r="B57" s="32"/>
      <c r="C57" s="33">
        <v>57</v>
      </c>
      <c r="D57" s="13" t="s">
        <v>45</v>
      </c>
      <c r="E57" s="35">
        <v>2</v>
      </c>
      <c r="F57" s="70">
        <f>SUM('สพป.3'!$I$1*E57)</f>
        <v>870</v>
      </c>
      <c r="G57" s="71"/>
      <c r="H57" s="70">
        <f>SUM('สพป.3'!$I$2*E57)</f>
        <v>0</v>
      </c>
      <c r="I57" s="164">
        <f t="shared" si="2"/>
        <v>870</v>
      </c>
      <c r="J57" s="152" t="s">
        <v>45</v>
      </c>
      <c r="K57" s="152"/>
      <c r="L57" s="14" t="s">
        <v>23</v>
      </c>
      <c r="M57" s="14" t="s">
        <v>35</v>
      </c>
      <c r="N57" s="15" t="s">
        <v>259</v>
      </c>
      <c r="O57" s="15" t="s">
        <v>260</v>
      </c>
      <c r="P57" s="15" t="s">
        <v>309</v>
      </c>
      <c r="Q57" s="15" t="s">
        <v>310</v>
      </c>
    </row>
    <row r="58" spans="1:17" s="28" customFormat="1" ht="19.5" customHeight="1">
      <c r="A58" s="39"/>
      <c r="B58" s="32"/>
      <c r="C58" s="33">
        <v>67</v>
      </c>
      <c r="D58" s="13" t="s">
        <v>97</v>
      </c>
      <c r="E58" s="35">
        <v>2</v>
      </c>
      <c r="F58" s="70">
        <f>SUM('สพป.3'!$I$1*E58)</f>
        <v>870</v>
      </c>
      <c r="G58" s="71"/>
      <c r="H58" s="70">
        <f>SUM('สพป.3'!$I$2*E58)</f>
        <v>0</v>
      </c>
      <c r="I58" s="164">
        <f t="shared" si="2"/>
        <v>870</v>
      </c>
      <c r="J58" s="152" t="s">
        <v>97</v>
      </c>
      <c r="K58" s="152"/>
      <c r="L58" s="14" t="s">
        <v>23</v>
      </c>
      <c r="M58" s="14" t="s">
        <v>35</v>
      </c>
      <c r="N58" s="15" t="s">
        <v>259</v>
      </c>
      <c r="O58" s="15" t="s">
        <v>260</v>
      </c>
      <c r="P58" s="15" t="s">
        <v>309</v>
      </c>
      <c r="Q58" s="15" t="s">
        <v>310</v>
      </c>
    </row>
    <row r="59" spans="1:17" s="28" customFormat="1" ht="19.5" customHeight="1">
      <c r="A59" s="39"/>
      <c r="B59" s="32"/>
      <c r="C59" s="33">
        <v>91</v>
      </c>
      <c r="D59" s="13" t="s">
        <v>46</v>
      </c>
      <c r="E59" s="35">
        <v>3</v>
      </c>
      <c r="F59" s="70">
        <f>SUM('สพป.3'!$I$1*E59)</f>
        <v>1305</v>
      </c>
      <c r="G59" s="71"/>
      <c r="H59" s="70">
        <f>SUM('สพป.3'!$I$2*E59)</f>
        <v>0</v>
      </c>
      <c r="I59" s="164">
        <f t="shared" si="2"/>
        <v>1305</v>
      </c>
      <c r="J59" s="152" t="s">
        <v>46</v>
      </c>
      <c r="K59" s="152"/>
      <c r="L59" s="14" t="s">
        <v>23</v>
      </c>
      <c r="M59" s="14" t="s">
        <v>35</v>
      </c>
      <c r="N59" s="15" t="s">
        <v>259</v>
      </c>
      <c r="O59" s="15" t="s">
        <v>260</v>
      </c>
      <c r="P59" s="15" t="s">
        <v>309</v>
      </c>
      <c r="Q59" s="15" t="s">
        <v>310</v>
      </c>
    </row>
    <row r="60" spans="1:20" s="28" customFormat="1" ht="19.5" customHeight="1">
      <c r="A60" s="39"/>
      <c r="B60" s="32"/>
      <c r="C60" s="33">
        <v>51</v>
      </c>
      <c r="D60" s="13" t="s">
        <v>41</v>
      </c>
      <c r="E60" s="35">
        <v>2</v>
      </c>
      <c r="F60" s="70">
        <f>SUM('สพป.3'!$I$1*E60)</f>
        <v>870</v>
      </c>
      <c r="G60" s="71"/>
      <c r="H60" s="70">
        <f>SUM('สพป.3'!$I$2*E60)</f>
        <v>0</v>
      </c>
      <c r="I60" s="164">
        <f>F60+G60+H60</f>
        <v>870</v>
      </c>
      <c r="J60" s="152" t="s">
        <v>41</v>
      </c>
      <c r="K60" s="152"/>
      <c r="L60" s="171" t="s">
        <v>23</v>
      </c>
      <c r="M60" s="171" t="s">
        <v>35</v>
      </c>
      <c r="N60" s="170" t="s">
        <v>259</v>
      </c>
      <c r="O60" s="172" t="s">
        <v>260</v>
      </c>
      <c r="P60" s="173" t="s">
        <v>301</v>
      </c>
      <c r="Q60" s="67"/>
      <c r="R60" s="67"/>
      <c r="S60" s="67"/>
      <c r="T60" s="67"/>
    </row>
    <row r="61" spans="1:17" s="184" customFormat="1" ht="19.5" customHeight="1">
      <c r="A61" s="177"/>
      <c r="B61" s="185" t="s">
        <v>326</v>
      </c>
      <c r="C61" s="178">
        <v>63</v>
      </c>
      <c r="D61" s="179" t="s">
        <v>112</v>
      </c>
      <c r="E61" s="180">
        <v>2</v>
      </c>
      <c r="F61" s="181">
        <f>SUM('สพป.3'!$I$1*E61)</f>
        <v>870</v>
      </c>
      <c r="G61" s="181"/>
      <c r="H61" s="181">
        <f>SUM('สพป.3'!$I$2*E61)</f>
        <v>0</v>
      </c>
      <c r="I61" s="182">
        <f>F61+G61+H61</f>
        <v>870</v>
      </c>
      <c r="J61" s="183" t="s">
        <v>327</v>
      </c>
      <c r="K61" s="183" t="s">
        <v>328</v>
      </c>
      <c r="L61" s="14" t="s">
        <v>23</v>
      </c>
      <c r="M61" s="14" t="s">
        <v>12</v>
      </c>
      <c r="N61" s="169" t="s">
        <v>274</v>
      </c>
      <c r="O61" s="137" t="s">
        <v>276</v>
      </c>
      <c r="P61" s="15" t="s">
        <v>330</v>
      </c>
      <c r="Q61" s="15" t="s">
        <v>333</v>
      </c>
    </row>
    <row r="62" spans="1:15" s="28" customFormat="1" ht="19.5" customHeight="1">
      <c r="A62" s="39"/>
      <c r="B62" s="45"/>
      <c r="C62" s="33">
        <v>110</v>
      </c>
      <c r="D62" s="13" t="s">
        <v>322</v>
      </c>
      <c r="E62" s="35">
        <v>3</v>
      </c>
      <c r="F62" s="70">
        <f>SUM('สพป.3'!$I$1*E62)</f>
        <v>1305</v>
      </c>
      <c r="G62" s="71"/>
      <c r="H62" s="70">
        <f>SUM('สพป.3'!$I$2*E62)</f>
        <v>0</v>
      </c>
      <c r="I62" s="164">
        <f>F62+G62+H62</f>
        <v>1305</v>
      </c>
      <c r="J62" s="142" t="s">
        <v>320</v>
      </c>
      <c r="K62" s="168" t="s">
        <v>321</v>
      </c>
      <c r="L62" s="64" t="s">
        <v>329</v>
      </c>
      <c r="M62" s="13"/>
      <c r="N62" s="187" t="s">
        <v>332</v>
      </c>
      <c r="O62" s="149"/>
    </row>
    <row r="63" ht="17.25" customHeight="1">
      <c r="K63" s="189"/>
    </row>
    <row r="64" ht="17.25" customHeight="1">
      <c r="K64" s="16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spkcm365</cp:lastModifiedBy>
  <cp:lastPrinted>2024-03-24T04:57:34Z</cp:lastPrinted>
  <dcterms:created xsi:type="dcterms:W3CDTF">2018-01-05T06:02:15Z</dcterms:created>
  <dcterms:modified xsi:type="dcterms:W3CDTF">2024-03-28T06:40:59Z</dcterms:modified>
  <cp:category/>
  <cp:version/>
  <cp:contentType/>
  <cp:contentStatus/>
</cp:coreProperties>
</file>