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-ข้อมูล-ปี69\69-1-แจ้งยอดหักประจำเดือน\69-6-มิย-69\6-ประจำ-ขึ้น\"/>
    </mc:Choice>
  </mc:AlternateContent>
  <xr:revisionPtr revIDLastSave="0" documentId="8_{E09A8B18-F156-43F7-A4B7-DB6916EA501A}" xr6:coauthVersionLast="47" xr6:coauthVersionMax="47" xr10:uidLastSave="{00000000-0000-0000-0000-000000000000}"/>
  <bookViews>
    <workbookView xWindow="-108" yWindow="-108" windowWidth="23256" windowHeight="12456" xr2:uid="{85AA08B4-48C5-4E74-B537-5742667728AA}"/>
  </bookViews>
  <sheets>
    <sheet name="รายการเปลี่ยนแปลง" sheetId="1" r:id="rId1"/>
    <sheet name="งบ-คน" sheetId="3" r:id="rId2"/>
  </sheets>
  <definedNames>
    <definedName name="_xlnm.Print_Titles" localSheetId="0">รายการเปลี่ยนแปลง!$6:$7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6" i="3" l="1"/>
  <c r="K27" i="3"/>
  <c r="I38" i="3"/>
  <c r="K38" i="3"/>
  <c r="G38" i="3"/>
  <c r="I37" i="3"/>
  <c r="K37" i="3"/>
  <c r="G37" i="3"/>
  <c r="I36" i="3"/>
  <c r="K36" i="3"/>
  <c r="G36" i="3"/>
  <c r="G4" i="3"/>
  <c r="I4" i="3"/>
  <c r="K4" i="3"/>
  <c r="G5" i="3"/>
  <c r="I5" i="3"/>
  <c r="K5" i="3"/>
  <c r="G6" i="3"/>
  <c r="I6" i="3"/>
  <c r="K6" i="3"/>
  <c r="G7" i="3"/>
  <c r="I7" i="3"/>
  <c r="K7" i="3"/>
  <c r="G8" i="3"/>
  <c r="I8" i="3"/>
  <c r="K8" i="3"/>
  <c r="G9" i="3"/>
  <c r="I9" i="3"/>
  <c r="K9" i="3"/>
  <c r="G10" i="3"/>
  <c r="I10" i="3"/>
  <c r="K10" i="3"/>
  <c r="G11" i="3"/>
  <c r="I11" i="3"/>
  <c r="K11" i="3"/>
  <c r="G12" i="3"/>
  <c r="I12" i="3"/>
  <c r="K12" i="3"/>
  <c r="G13" i="3"/>
  <c r="I13" i="3"/>
  <c r="K13" i="3"/>
  <c r="G15" i="3"/>
  <c r="I15" i="3"/>
  <c r="K15" i="3"/>
  <c r="G16" i="3"/>
  <c r="I16" i="3"/>
  <c r="K16" i="3"/>
  <c r="G17" i="3"/>
  <c r="I17" i="3"/>
  <c r="K17" i="3"/>
  <c r="G18" i="3"/>
  <c r="I18" i="3"/>
  <c r="K18" i="3"/>
  <c r="G19" i="3"/>
  <c r="I19" i="3"/>
  <c r="K19" i="3"/>
  <c r="G20" i="3"/>
  <c r="I20" i="3"/>
  <c r="K20" i="3"/>
  <c r="G21" i="3"/>
  <c r="I21" i="3"/>
  <c r="K21" i="3"/>
  <c r="G22" i="3"/>
  <c r="I22" i="3"/>
  <c r="K22" i="3"/>
  <c r="G23" i="3"/>
  <c r="I23" i="3"/>
  <c r="K23" i="3"/>
  <c r="G24" i="3"/>
  <c r="I24" i="3"/>
  <c r="K24" i="3"/>
  <c r="G25" i="3"/>
  <c r="I25" i="3"/>
  <c r="K25" i="3"/>
  <c r="G26" i="3"/>
  <c r="I26" i="3"/>
  <c r="K26" i="3"/>
  <c r="G27" i="3"/>
  <c r="I27" i="3"/>
  <c r="G28" i="3"/>
  <c r="I28" i="3"/>
  <c r="K28" i="3"/>
  <c r="I29" i="3"/>
  <c r="K29" i="3"/>
  <c r="G30" i="3"/>
  <c r="I30" i="3"/>
  <c r="K30" i="3"/>
  <c r="G31" i="3"/>
  <c r="I31" i="3"/>
  <c r="K31" i="3"/>
  <c r="G32" i="3"/>
  <c r="I32" i="3"/>
  <c r="K32" i="3"/>
  <c r="G33" i="3"/>
  <c r="I33" i="3"/>
  <c r="K33" i="3"/>
  <c r="G34" i="3"/>
  <c r="I34" i="3"/>
  <c r="K34" i="3"/>
  <c r="G35" i="3"/>
  <c r="I35" i="3"/>
  <c r="K35" i="3"/>
  <c r="G14" i="3"/>
  <c r="I14" i="3"/>
  <c r="K14" i="3"/>
  <c r="H46" i="3"/>
  <c r="H19" i="1"/>
  <c r="G22" i="1"/>
  <c r="G23" i="1"/>
  <c r="G25" i="1"/>
  <c r="G24" i="1"/>
  <c r="K46" i="3"/>
</calcChain>
</file>

<file path=xl/sharedStrings.xml><?xml version="1.0" encoding="utf-8"?>
<sst xmlns="http://schemas.openxmlformats.org/spreadsheetml/2006/main" count="239" uniqueCount="158">
  <si>
    <t>ข้อมูลการเปลี่ยนแปลงจำนวนสมาชิก ส.พ.ค.จังหวัดเชียงใหม่</t>
  </si>
  <si>
    <t>เพิ่ม /</t>
  </si>
  <si>
    <t>ที่</t>
  </si>
  <si>
    <t>ชื่อ - สกุล</t>
  </si>
  <si>
    <t>หน่วย</t>
  </si>
  <si>
    <t>อำเภอ</t>
  </si>
  <si>
    <t>หน่วยงาน</t>
  </si>
  <si>
    <t>ด้วยเหตุ</t>
  </si>
  <si>
    <t>สังกัดเดิม /</t>
  </si>
  <si>
    <t>ตั้งแต่</t>
  </si>
  <si>
    <t>หมายเหตุ</t>
  </si>
  <si>
    <t>ลด</t>
  </si>
  <si>
    <t>สพค</t>
  </si>
  <si>
    <t>สถานศึกษา</t>
  </si>
  <si>
    <t>สังกัดใหม่</t>
  </si>
  <si>
    <t>งวด</t>
  </si>
  <si>
    <t>ฝากหัก / อื่น</t>
  </si>
  <si>
    <t>สมัคร</t>
  </si>
  <si>
    <t>ย้ายเข้า</t>
  </si>
  <si>
    <t>คืนสภาพ</t>
  </si>
  <si>
    <t>ตาย</t>
  </si>
  <si>
    <t>ลาออก</t>
  </si>
  <si>
    <t>ขาดส่ง</t>
  </si>
  <si>
    <t>ย้ายออก</t>
  </si>
  <si>
    <t>รายการเปลี่ยนแปลง</t>
  </si>
  <si>
    <t>ปรับ-เพิ่ม</t>
  </si>
  <si>
    <t>ปรับ-ลด</t>
  </si>
  <si>
    <t>ประจำการ</t>
  </si>
  <si>
    <t>txt_amphur</t>
  </si>
  <si>
    <t>txt_office</t>
  </si>
  <si>
    <t>txt_rank</t>
  </si>
  <si>
    <t>txt_firstname</t>
  </si>
  <si>
    <t>txt_lastname</t>
  </si>
  <si>
    <t>CountMember</t>
  </si>
  <si>
    <t>สพค / รายเดือน</t>
  </si>
  <si>
    <t>Amount</t>
  </si>
  <si>
    <t>ข้าราชการประจำการ</t>
  </si>
  <si>
    <t>นางสาว</t>
  </si>
  <si>
    <t>นาง</t>
  </si>
  <si>
    <t>นาย</t>
  </si>
  <si>
    <t>ราย</t>
  </si>
  <si>
    <t>บาท</t>
  </si>
  <si>
    <t>เพิ่ม [ + ]</t>
  </si>
  <si>
    <t xml:space="preserve">ลด [ - ] </t>
  </si>
  <si>
    <t>ยุพิน</t>
  </si>
  <si>
    <t>ณัฐชญา</t>
  </si>
  <si>
    <t>นายโชติ ณ  รังษี</t>
  </si>
  <si>
    <t>หน่วย สพป.ชม.เขต 5</t>
  </si>
  <si>
    <t>สพป.5</t>
  </si>
  <si>
    <t>ดอยเต่า</t>
  </si>
  <si>
    <t>โรงเรียนบ้านฉิมพลี</t>
  </si>
  <si>
    <t>โรงเรียนบ้านโท้งวิทยา</t>
  </si>
  <si>
    <t>โรงเรียนบ้านน้อยห้วยรินวิทยา</t>
  </si>
  <si>
    <t>โรงเรียนบ้านบงตัน</t>
  </si>
  <si>
    <t>โรงเรียนบ้านแม่ตูบ</t>
  </si>
  <si>
    <t>โรงเรียนบ้านไร่</t>
  </si>
  <si>
    <t>โรงเรียนบ้านหนองผักบุ้ง</t>
  </si>
  <si>
    <t>โรงเรียนบ้านแอ่นจัดสรร</t>
  </si>
  <si>
    <t>อมก๋อย</t>
  </si>
  <si>
    <t>โรงเรียนชุมชนบ้านใหม่</t>
  </si>
  <si>
    <t>โรงเรียนชุมชนบ้านอมก๋อย</t>
  </si>
  <si>
    <t>โรงเรียนทุ่งต้นงิ้ว</t>
  </si>
  <si>
    <t>โรงเรียนบ้านตุงลอย</t>
  </si>
  <si>
    <t>โรงเรียนบ้านยางครก</t>
  </si>
  <si>
    <t>โรงเรียนบ้านยางเปียง</t>
  </si>
  <si>
    <t>โรงเรียนบ้านหลวง</t>
  </si>
  <si>
    <t>โรงเรียนบ้านห้วยไม้หก</t>
  </si>
  <si>
    <t>ฮอด</t>
  </si>
  <si>
    <t>โรงเรียนชุมชนบ้านท่าข้าม</t>
  </si>
  <si>
    <t>โรงเรียนบ้านโค้งงาม</t>
  </si>
  <si>
    <t>โรงเรียนบ้านดอกแดง</t>
  </si>
  <si>
    <t>โรงเรียนบ้านทุ่งโป่ง</t>
  </si>
  <si>
    <t>โรงเรียนบ้านนาคอเรือ</t>
  </si>
  <si>
    <t>กีรติ</t>
  </si>
  <si>
    <t>การะบูรณ์</t>
  </si>
  <si>
    <t>สุกแก้ว</t>
  </si>
  <si>
    <t>ศรีบุตร</t>
  </si>
  <si>
    <t>ทัศนีย์</t>
  </si>
  <si>
    <t>ตั๋นแก้ว</t>
  </si>
  <si>
    <t>ภัทราภรณ์</t>
  </si>
  <si>
    <t>ผลสลัด</t>
  </si>
  <si>
    <t>นงค์ลักษณ์</t>
  </si>
  <si>
    <t>สุยะ</t>
  </si>
  <si>
    <t>ดวงดี</t>
  </si>
  <si>
    <t>บุญเรืองยา</t>
  </si>
  <si>
    <t>มูลสืบ</t>
  </si>
  <si>
    <t>เพชรรัตน์</t>
  </si>
  <si>
    <t>หาญจวณิช</t>
  </si>
  <si>
    <t>ปฐมพงษ์</t>
  </si>
  <si>
    <t>หล้าพระบาง</t>
  </si>
  <si>
    <t>อธิวัฒน์</t>
  </si>
  <si>
    <t>เผ่าฐิติวัฒน์</t>
  </si>
  <si>
    <t>ธัญพิชชา</t>
  </si>
  <si>
    <t>จันทร์หล้า</t>
  </si>
  <si>
    <t>นลินทิพย์</t>
  </si>
  <si>
    <t>ปาละโรจนกุล</t>
  </si>
  <si>
    <t>พัชรินทร์</t>
  </si>
  <si>
    <t>คำหน้อย</t>
  </si>
  <si>
    <t>พฤกษา</t>
  </si>
  <si>
    <t>สีมาเรณู</t>
  </si>
  <si>
    <t>อัษฎาภรณ์</t>
  </si>
  <si>
    <t>ต่อระบิล</t>
  </si>
  <si>
    <t>กัญญาภัทร</t>
  </si>
  <si>
    <t>แก้วบุญเรือง</t>
  </si>
  <si>
    <t>สุทัศน์</t>
  </si>
  <si>
    <t>สุดี</t>
  </si>
  <si>
    <t>มัลลิกา</t>
  </si>
  <si>
    <t>โทนแก้ว</t>
  </si>
  <si>
    <t>กันยากาญจน์</t>
  </si>
  <si>
    <t>มโน</t>
  </si>
  <si>
    <t>สุธิดา</t>
  </si>
  <si>
    <t>โสภากัญญา</t>
  </si>
  <si>
    <t>กฤษฎากานต์</t>
  </si>
  <si>
    <t>จี๋มะลิ</t>
  </si>
  <si>
    <t>ประภาส</t>
  </si>
  <si>
    <t>จันตาวรรณเดช</t>
  </si>
  <si>
    <t>คงแก้ว</t>
  </si>
  <si>
    <t>ปิ่นแก้ว</t>
  </si>
  <si>
    <t>เอกพงษ์</t>
  </si>
  <si>
    <t>สุขรักษ์</t>
  </si>
  <si>
    <t>ธัญญรัตน์</t>
  </si>
  <si>
    <t>กันทะลือ</t>
  </si>
  <si>
    <t>ศกมลภัคร์</t>
  </si>
  <si>
    <t>เนืองนิมมานย์</t>
  </si>
  <si>
    <t>ปฐมา</t>
  </si>
  <si>
    <t>สมยศ</t>
  </si>
  <si>
    <t>ใจมาเปี้ย</t>
  </si>
  <si>
    <t>ญาณี</t>
  </si>
  <si>
    <t>สีนวน</t>
  </si>
  <si>
    <t>ไม่เป็น สพค : รับฝาก : นางฟองแก้ว - นายบุญมี สุขรักษ์</t>
  </si>
  <si>
    <t>โรงเรียนบ้านผาแตน</t>
  </si>
  <si>
    <t>ทองดี</t>
  </si>
  <si>
    <t>สิริพร</t>
  </si>
  <si>
    <t>ศศิลออ</t>
  </si>
  <si>
    <t>ชัยบาล</t>
  </si>
  <si>
    <t>รวมทั้งสิ้น</t>
  </si>
  <si>
    <t>โรงเรียนบ้านเด่นวิทยา</t>
  </si>
  <si>
    <t>สายรุ้ง</t>
  </si>
  <si>
    <t>หล่อใจ</t>
  </si>
  <si>
    <t>พิไลลักษณ์</t>
  </si>
  <si>
    <t>จันทร์อาภาส</t>
  </si>
  <si>
    <t>โรงเรียนบ้านวังลุง</t>
  </si>
  <si>
    <t>สมัคร : พค.67</t>
  </si>
  <si>
    <t>ผู้รับผิดชอบ : พวงผกา พวงไม้มิ่ง (อ้อม)  :  เจ้าหน้าที่งานทะเบียน  โทร . 053-220347    Fax .  053-211985</t>
  </si>
  <si>
    <t>รร.บ้านแม่อ่างขาง</t>
  </si>
  <si>
    <t>นภัสณรัญชน์</t>
  </si>
  <si>
    <t>มะโนธรรม</t>
  </si>
  <si>
    <t>รายการเก็บ</t>
  </si>
  <si>
    <t>งวดอื่น ๆ</t>
  </si>
  <si>
    <t>เพิ่ม</t>
  </si>
  <si>
    <t>ไม่มี</t>
  </si>
  <si>
    <t>จำนวนทั้งสิ้น  67  คน</t>
  </si>
  <si>
    <t>หักรายละ  405.00  บาท  ( 27 ราย x 15 บาท )</t>
  </si>
  <si>
    <t>พ.ค.69</t>
  </si>
  <si>
    <t>ประจำเดือน :  มิถุนายน  2569</t>
  </si>
  <si>
    <t>มิ.ย.69</t>
  </si>
  <si>
    <t>มิ.ย. 69 / รวมทั้งสิ้น</t>
  </si>
  <si>
    <t>67 ราย x 405 บาท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</si>
</sst>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9" formatCode="_(* #,##0.00_);_(* \(#,##0.00\);_(* &quot;-&quot;??_);_(@_)"/>
  </numFmts>
  <fonts count="23" x14ac:knownFonts="1">
    <font>
      <sz val="11"/>
      <color theme="1"/>
      <name val="Tahoma"/>
      <family val="2"/>
      <charset val="222"/>
      <scheme val="minor"/>
    </font>
    <font>
      <b/>
      <sz val="10"/>
      <name val="Arial"/>
      <family val="2"/>
    </font>
    <font>
      <sz val="11"/>
      <color indexed="8"/>
      <name val="Tahoma"/>
      <family val="2"/>
      <charset val="222"/>
    </font>
    <font>
      <sz val="8"/>
      <name val="Tahoma"/>
      <family val="2"/>
      <charset val="222"/>
    </font>
    <font>
      <sz val="10"/>
      <name val="Tahoma"/>
      <family val="2"/>
    </font>
    <font>
      <b/>
      <u val="double"/>
      <sz val="10"/>
      <name val="Tahoma"/>
      <family val="2"/>
    </font>
    <font>
      <b/>
      <u val="doubleAccounting"/>
      <sz val="10"/>
      <name val="Tahoma"/>
      <family val="2"/>
    </font>
    <font>
      <b/>
      <sz val="10"/>
      <name val="Arial"/>
      <family val="2"/>
      <charset val="222"/>
    </font>
    <font>
      <sz val="10"/>
      <name val="Arial"/>
      <family val="2"/>
      <charset val="222"/>
    </font>
    <font>
      <b/>
      <sz val="14"/>
      <name val="TH SarabunPSK"/>
      <family val="2"/>
      <charset val="222"/>
    </font>
    <font>
      <b/>
      <u/>
      <sz val="10"/>
      <name val="Arial"/>
      <family val="2"/>
      <charset val="222"/>
    </font>
    <font>
      <b/>
      <u val="double"/>
      <sz val="10"/>
      <name val="Arial"/>
      <family val="2"/>
      <charset val="222"/>
    </font>
    <font>
      <b/>
      <sz val="10"/>
      <name val="Tahoma"/>
      <family val="2"/>
    </font>
    <font>
      <b/>
      <sz val="11"/>
      <name val="Tahoma"/>
      <family val="2"/>
      <charset val="222"/>
      <scheme val="minor"/>
    </font>
    <font>
      <sz val="11"/>
      <name val="Tahoma"/>
      <family val="2"/>
      <charset val="222"/>
      <scheme val="minor"/>
    </font>
    <font>
      <b/>
      <sz val="11"/>
      <name val="Tahoma"/>
      <family val="2"/>
      <scheme val="minor"/>
    </font>
    <font>
      <sz val="11"/>
      <name val="Tahoma"/>
      <family val="2"/>
      <scheme val="minor"/>
    </font>
    <font>
      <b/>
      <sz val="10"/>
      <color rgb="FF7030A0"/>
      <name val="Tahoma"/>
      <family val="2"/>
    </font>
    <font>
      <sz val="10"/>
      <color rgb="FFC00000"/>
      <name val="Arial"/>
      <family val="2"/>
    </font>
    <font>
      <sz val="11"/>
      <color rgb="FF00B050"/>
      <name val="Tahoma"/>
      <family val="2"/>
      <charset val="222"/>
      <scheme val="minor"/>
    </font>
    <font>
      <b/>
      <sz val="11"/>
      <color rgb="FFFF0000"/>
      <name val="Tahoma"/>
      <family val="2"/>
      <charset val="222"/>
      <scheme val="minor"/>
    </font>
    <font>
      <b/>
      <sz val="10"/>
      <color rgb="FFFF0000"/>
      <name val="Arial"/>
      <family val="2"/>
      <charset val="222"/>
    </font>
    <font>
      <b/>
      <sz val="10"/>
      <color rgb="FFFF0000"/>
      <name val="Tahoma"/>
      <family val="2"/>
      <charset val="22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79">
    <xf numFmtId="0" fontId="0" fillId="0" borderId="0" xfId="0"/>
    <xf numFmtId="0" fontId="4" fillId="0" borderId="0" xfId="0" applyFont="1" applyFill="1" applyAlignment="1">
      <alignment horizontal="left" shrinkToFit="1"/>
    </xf>
    <xf numFmtId="0" fontId="4" fillId="0" borderId="0" xfId="0" applyFont="1" applyFill="1" applyAlignment="1">
      <alignment shrinkToFit="1"/>
    </xf>
    <xf numFmtId="43" fontId="4" fillId="0" borderId="0" xfId="1" applyNumberFormat="1" applyFont="1" applyFill="1" applyAlignment="1">
      <alignment shrinkToFit="1"/>
    </xf>
    <xf numFmtId="0" fontId="5" fillId="0" borderId="0" xfId="0" applyFont="1" applyFill="1" applyAlignment="1">
      <alignment shrinkToFit="1"/>
    </xf>
    <xf numFmtId="189" fontId="6" fillId="0" borderId="0" xfId="1" applyNumberFormat="1" applyFont="1" applyFill="1" applyAlignment="1">
      <alignment shrinkToFit="1"/>
    </xf>
    <xf numFmtId="0" fontId="1" fillId="0" borderId="0" xfId="0" applyFont="1" applyFill="1" applyAlignment="1">
      <alignment shrinkToFit="1"/>
    </xf>
    <xf numFmtId="0" fontId="13" fillId="0" borderId="0" xfId="0" applyFont="1" applyFill="1" applyAlignment="1">
      <alignment horizontal="left" shrinkToFit="1"/>
    </xf>
    <xf numFmtId="0" fontId="13" fillId="0" borderId="0" xfId="0" applyFont="1" applyFill="1" applyAlignment="1">
      <alignment shrinkToFit="1"/>
    </xf>
    <xf numFmtId="0" fontId="14" fillId="0" borderId="0" xfId="0" applyFont="1" applyFill="1" applyAlignment="1">
      <alignment horizontal="left" shrinkToFit="1"/>
    </xf>
    <xf numFmtId="0" fontId="14" fillId="0" borderId="0" xfId="0" applyFont="1" applyFill="1" applyAlignment="1">
      <alignment shrinkToFit="1"/>
    </xf>
    <xf numFmtId="0" fontId="15" fillId="0" borderId="0" xfId="0" applyFont="1" applyFill="1" applyAlignment="1">
      <alignment horizontal="right" shrinkToFit="1"/>
    </xf>
    <xf numFmtId="0" fontId="16" fillId="0" borderId="0" xfId="0" applyFont="1" applyFill="1" applyAlignment="1">
      <alignment horizontal="right" shrinkToFit="1"/>
    </xf>
    <xf numFmtId="0" fontId="17" fillId="0" borderId="0" xfId="0" applyFont="1" applyFill="1" applyAlignment="1">
      <alignment shrinkToFit="1"/>
    </xf>
    <xf numFmtId="43" fontId="17" fillId="0" borderId="0" xfId="1" applyNumberFormat="1" applyFont="1" applyFill="1" applyAlignment="1">
      <alignment shrinkToFit="1"/>
    </xf>
    <xf numFmtId="0" fontId="15" fillId="0" borderId="0" xfId="0" applyFont="1" applyFill="1" applyAlignment="1">
      <alignment shrinkToFit="1"/>
    </xf>
    <xf numFmtId="49" fontId="18" fillId="0" borderId="0" xfId="0" applyNumberFormat="1" applyFont="1" applyBorder="1" applyAlignment="1">
      <alignment horizontal="left"/>
    </xf>
    <xf numFmtId="0" fontId="7" fillId="0" borderId="0" xfId="0" applyFont="1"/>
    <xf numFmtId="0" fontId="8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49" fontId="8" fillId="0" borderId="0" xfId="0" applyNumberFormat="1" applyFont="1" applyAlignment="1">
      <alignment horizontal="left"/>
    </xf>
    <xf numFmtId="49" fontId="8" fillId="0" borderId="1" xfId="0" applyNumberFormat="1" applyFont="1" applyBorder="1" applyAlignment="1">
      <alignment horizontal="left"/>
    </xf>
    <xf numFmtId="0" fontId="8" fillId="0" borderId="1" xfId="0" applyFont="1" applyBorder="1" applyAlignment="1">
      <alignment horizontal="left"/>
    </xf>
    <xf numFmtId="49" fontId="7" fillId="0" borderId="1" xfId="0" applyNumberFormat="1" applyFont="1" applyBorder="1" applyAlignment="1">
      <alignment horizontal="right"/>
    </xf>
    <xf numFmtId="0" fontId="9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7" fillId="0" borderId="0" xfId="0" applyFont="1" applyAlignment="1"/>
    <xf numFmtId="0" fontId="7" fillId="0" borderId="2" xfId="0" applyFont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0" fontId="8" fillId="0" borderId="0" xfId="0" applyFont="1" applyAlignment="1">
      <alignment horizontal="center"/>
    </xf>
    <xf numFmtId="0" fontId="7" fillId="0" borderId="3" xfId="0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0" fontId="7" fillId="0" borderId="4" xfId="0" applyFont="1" applyBorder="1" applyAlignment="1">
      <alignment horizontal="left"/>
    </xf>
    <xf numFmtId="49" fontId="7" fillId="0" borderId="4" xfId="0" applyNumberFormat="1" applyFont="1" applyBorder="1" applyAlignment="1">
      <alignment horizontal="left"/>
    </xf>
    <xf numFmtId="0" fontId="7" fillId="0" borderId="1" xfId="0" applyFont="1" applyBorder="1" applyAlignment="1">
      <alignment horizontal="left"/>
    </xf>
    <xf numFmtId="49" fontId="7" fillId="0" borderId="1" xfId="0" applyNumberFormat="1" applyFont="1" applyBorder="1" applyAlignment="1">
      <alignment horizontal="left"/>
    </xf>
    <xf numFmtId="0" fontId="8" fillId="0" borderId="5" xfId="0" applyFont="1" applyBorder="1" applyAlignment="1">
      <alignment horizontal="left"/>
    </xf>
    <xf numFmtId="0" fontId="8" fillId="0" borderId="1" xfId="0" applyFont="1" applyBorder="1" applyAlignment="1">
      <alignment horizontal="right"/>
    </xf>
    <xf numFmtId="0" fontId="7" fillId="0" borderId="6" xfId="0" applyFont="1" applyBorder="1" applyAlignment="1">
      <alignment horizontal="right"/>
    </xf>
    <xf numFmtId="0" fontId="8" fillId="0" borderId="1" xfId="0" applyFont="1" applyBorder="1" applyAlignment="1">
      <alignment horizontal="center"/>
    </xf>
    <xf numFmtId="0" fontId="8" fillId="0" borderId="0" xfId="0" applyFont="1" applyFill="1" applyAlignment="1">
      <alignment horizontal="left"/>
    </xf>
    <xf numFmtId="0" fontId="7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left"/>
    </xf>
    <xf numFmtId="0" fontId="7" fillId="0" borderId="7" xfId="0" applyFont="1" applyBorder="1" applyAlignment="1">
      <alignment horizontal="right"/>
    </xf>
    <xf numFmtId="0" fontId="7" fillId="0" borderId="5" xfId="0" applyFont="1" applyBorder="1" applyAlignment="1">
      <alignment horizontal="left"/>
    </xf>
    <xf numFmtId="49" fontId="8" fillId="0" borderId="8" xfId="0" applyNumberFormat="1" applyFont="1" applyBorder="1" applyAlignment="1">
      <alignment horizontal="left"/>
    </xf>
    <xf numFmtId="0" fontId="10" fillId="0" borderId="1" xfId="0" applyFont="1" applyBorder="1" applyAlignment="1">
      <alignment horizontal="left"/>
    </xf>
    <xf numFmtId="0" fontId="8" fillId="0" borderId="0" xfId="0" applyFont="1"/>
    <xf numFmtId="0" fontId="8" fillId="0" borderId="8" xfId="0" applyFont="1" applyBorder="1" applyAlignment="1">
      <alignment horizontal="left"/>
    </xf>
    <xf numFmtId="0" fontId="8" fillId="0" borderId="9" xfId="0" applyFont="1" applyBorder="1" applyAlignment="1">
      <alignment horizontal="left"/>
    </xf>
    <xf numFmtId="0" fontId="7" fillId="0" borderId="8" xfId="0" applyFont="1" applyBorder="1" applyAlignment="1">
      <alignment horizontal="left"/>
    </xf>
    <xf numFmtId="49" fontId="11" fillId="0" borderId="1" xfId="0" applyNumberFormat="1" applyFont="1" applyBorder="1" applyAlignment="1">
      <alignment horizontal="left"/>
    </xf>
    <xf numFmtId="0" fontId="8" fillId="0" borderId="1" xfId="0" applyFont="1" applyBorder="1"/>
    <xf numFmtId="49" fontId="7" fillId="0" borderId="1" xfId="0" applyNumberFormat="1" applyFont="1" applyBorder="1" applyAlignment="1">
      <alignment horizontal="center"/>
    </xf>
    <xf numFmtId="0" fontId="8" fillId="0" borderId="5" xfId="0" applyFont="1" applyBorder="1"/>
    <xf numFmtId="49" fontId="11" fillId="0" borderId="10" xfId="0" applyNumberFormat="1" applyFont="1" applyBorder="1" applyAlignment="1">
      <alignment horizontal="left"/>
    </xf>
    <xf numFmtId="0" fontId="8" fillId="0" borderId="10" xfId="0" applyFont="1" applyFill="1" applyBorder="1" applyAlignment="1">
      <alignment horizontal="left"/>
    </xf>
    <xf numFmtId="49" fontId="8" fillId="0" borderId="11" xfId="0" applyNumberFormat="1" applyFont="1" applyBorder="1" applyAlignment="1">
      <alignment horizontal="left"/>
    </xf>
    <xf numFmtId="0" fontId="7" fillId="0" borderId="12" xfId="0" applyFont="1" applyBorder="1" applyAlignment="1">
      <alignment horizontal="left"/>
    </xf>
    <xf numFmtId="0" fontId="8" fillId="0" borderId="10" xfId="0" applyFont="1" applyBorder="1" applyAlignment="1">
      <alignment horizontal="left"/>
    </xf>
    <xf numFmtId="0" fontId="8" fillId="0" borderId="11" xfId="0" applyFont="1" applyBorder="1" applyAlignment="1">
      <alignment horizontal="left"/>
    </xf>
    <xf numFmtId="0" fontId="7" fillId="0" borderId="10" xfId="0" applyFont="1" applyFill="1" applyBorder="1" applyAlignment="1">
      <alignment horizontal="left"/>
    </xf>
    <xf numFmtId="49" fontId="7" fillId="0" borderId="10" xfId="0" applyNumberFormat="1" applyFont="1" applyFill="1" applyBorder="1" applyAlignment="1">
      <alignment horizontal="left"/>
    </xf>
    <xf numFmtId="0" fontId="8" fillId="0" borderId="10" xfId="0" applyFont="1" applyFill="1" applyBorder="1"/>
    <xf numFmtId="49" fontId="8" fillId="0" borderId="10" xfId="0" applyNumberFormat="1" applyFont="1" applyFill="1" applyBorder="1" applyAlignment="1">
      <alignment horizontal="left"/>
    </xf>
    <xf numFmtId="49" fontId="8" fillId="0" borderId="10" xfId="0" applyNumberFormat="1" applyFont="1" applyBorder="1" applyAlignment="1">
      <alignment horizontal="left"/>
    </xf>
    <xf numFmtId="0" fontId="7" fillId="0" borderId="0" xfId="0" applyFont="1" applyBorder="1" applyAlignment="1">
      <alignment horizontal="left"/>
    </xf>
    <xf numFmtId="0" fontId="8" fillId="0" borderId="0" xfId="0" applyFont="1" applyAlignment="1"/>
    <xf numFmtId="0" fontId="19" fillId="0" borderId="0" xfId="0" applyFont="1" applyFill="1" applyAlignment="1">
      <alignment horizontal="left" shrinkToFit="1"/>
    </xf>
    <xf numFmtId="0" fontId="19" fillId="0" borderId="0" xfId="0" applyFont="1" applyFill="1" applyAlignment="1">
      <alignment shrinkToFit="1"/>
    </xf>
    <xf numFmtId="0" fontId="20" fillId="0" borderId="0" xfId="0" applyFont="1" applyFill="1" applyAlignment="1">
      <alignment shrinkToFit="1"/>
    </xf>
    <xf numFmtId="0" fontId="21" fillId="0" borderId="0" xfId="0" applyFont="1" applyFill="1" applyAlignment="1">
      <alignment shrinkToFit="1"/>
    </xf>
    <xf numFmtId="0" fontId="22" fillId="0" borderId="0" xfId="0" applyFont="1" applyFill="1" applyAlignment="1">
      <alignment shrinkToFit="1"/>
    </xf>
    <xf numFmtId="0" fontId="20" fillId="0" borderId="0" xfId="0" applyFont="1" applyFill="1" applyAlignment="1">
      <alignment horizontal="right" shrinkToFit="1"/>
    </xf>
    <xf numFmtId="189" fontId="12" fillId="2" borderId="0" xfId="1" applyNumberFormat="1" applyFont="1" applyFill="1" applyAlignment="1">
      <alignment shrinkToFit="1"/>
    </xf>
    <xf numFmtId="49" fontId="8" fillId="0" borderId="5" xfId="0" applyNumberFormat="1" applyFont="1" applyBorder="1" applyAlignment="1">
      <alignment horizontal="left"/>
    </xf>
    <xf numFmtId="49" fontId="8" fillId="0" borderId="1" xfId="0" applyNumberFormat="1" applyFont="1" applyBorder="1" applyAlignment="1">
      <alignment horizontal="left" shrinkToFit="1"/>
    </xf>
    <xf numFmtId="0" fontId="10" fillId="0" borderId="8" xfId="0" applyFont="1" applyBorder="1" applyAlignment="1">
      <alignment horizontal="left"/>
    </xf>
    <xf numFmtId="49" fontId="7" fillId="0" borderId="5" xfId="0" applyNumberFormat="1" applyFont="1" applyBorder="1" applyAlignment="1">
      <alignment horizontal="left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121997-09F4-44E6-8607-0CDFF737598D}">
  <dimension ref="A1:V103"/>
  <sheetViews>
    <sheetView tabSelected="1" zoomScaleNormal="100" workbookViewId="0"/>
  </sheetViews>
  <sheetFormatPr defaultColWidth="9" defaultRowHeight="20.100000000000001" customHeight="1" x14ac:dyDescent="0.25"/>
  <cols>
    <col min="1" max="1" width="5.59765625" style="18" customWidth="1"/>
    <col min="2" max="2" width="3.59765625" style="18" customWidth="1"/>
    <col min="3" max="3" width="19.796875" style="18" customWidth="1"/>
    <col min="4" max="4" width="6.69921875" style="19" customWidth="1"/>
    <col min="5" max="5" width="7.296875" style="18" customWidth="1"/>
    <col min="6" max="6" width="14.09765625" style="18" customWidth="1"/>
    <col min="7" max="7" width="7.59765625" style="18" customWidth="1"/>
    <col min="8" max="8" width="9.296875" style="19" bestFit="1" customWidth="1"/>
    <col min="9" max="9" width="10.69921875" style="18" bestFit="1" customWidth="1"/>
    <col min="10" max="10" width="17.69921875" style="20" customWidth="1"/>
    <col min="11" max="11" width="6.3984375" style="20" customWidth="1"/>
    <col min="12" max="12" width="26.69921875" style="20" bestFit="1" customWidth="1"/>
    <col min="13" max="13" width="9" style="18"/>
    <col min="14" max="14" width="21.8984375" style="18" bestFit="1" customWidth="1"/>
    <col min="15" max="16384" width="9" style="18"/>
  </cols>
  <sheetData>
    <row r="1" spans="1:13" ht="21" customHeight="1" x14ac:dyDescent="0.35">
      <c r="A1" s="17" t="s">
        <v>0</v>
      </c>
      <c r="C1" s="17"/>
      <c r="D1" s="17"/>
      <c r="E1" s="17"/>
      <c r="F1" s="19"/>
      <c r="G1" s="24" t="s">
        <v>143</v>
      </c>
      <c r="H1" s="25"/>
      <c r="I1" s="20"/>
      <c r="J1" s="19"/>
    </row>
    <row r="2" spans="1:13" ht="21" customHeight="1" x14ac:dyDescent="0.25">
      <c r="A2" s="17" t="s">
        <v>154</v>
      </c>
      <c r="L2" s="18"/>
    </row>
    <row r="3" spans="1:13" ht="21" customHeight="1" x14ac:dyDescent="0.25">
      <c r="A3" s="19" t="s">
        <v>152</v>
      </c>
      <c r="B3" s="19"/>
      <c r="C3" s="19"/>
      <c r="E3" s="19"/>
      <c r="F3" s="19"/>
    </row>
    <row r="4" spans="1:13" ht="21" customHeight="1" x14ac:dyDescent="0.25">
      <c r="A4" s="19" t="s">
        <v>47</v>
      </c>
      <c r="B4" s="26"/>
      <c r="C4" s="26"/>
      <c r="D4" s="26"/>
      <c r="E4" s="26"/>
      <c r="F4" s="26"/>
      <c r="G4" s="26"/>
      <c r="H4" s="18"/>
      <c r="I4" s="20"/>
      <c r="J4" s="19"/>
    </row>
    <row r="5" spans="1:13" ht="21" customHeight="1" thickBot="1" x14ac:dyDescent="0.3">
      <c r="A5" s="19" t="s">
        <v>151</v>
      </c>
      <c r="D5" s="18"/>
      <c r="H5" s="18"/>
      <c r="I5" s="20"/>
    </row>
    <row r="6" spans="1:13" s="29" customFormat="1" ht="20.100000000000001" customHeight="1" thickTop="1" x14ac:dyDescent="0.25">
      <c r="A6" s="27" t="s">
        <v>1</v>
      </c>
      <c r="B6" s="28" t="s">
        <v>2</v>
      </c>
      <c r="C6" s="27" t="s">
        <v>3</v>
      </c>
      <c r="D6" s="28" t="s">
        <v>4</v>
      </c>
      <c r="E6" s="28" t="s">
        <v>5</v>
      </c>
      <c r="F6" s="28" t="s">
        <v>6</v>
      </c>
      <c r="G6" s="27" t="s">
        <v>7</v>
      </c>
      <c r="H6" s="28" t="s">
        <v>4</v>
      </c>
      <c r="I6" s="28" t="s">
        <v>5</v>
      </c>
      <c r="J6" s="28" t="s">
        <v>8</v>
      </c>
      <c r="K6" s="28" t="s">
        <v>9</v>
      </c>
      <c r="L6" s="28" t="s">
        <v>10</v>
      </c>
      <c r="M6" s="19"/>
    </row>
    <row r="7" spans="1:13" s="29" customFormat="1" ht="20.100000000000001" customHeight="1" thickBot="1" x14ac:dyDescent="0.3">
      <c r="A7" s="30" t="s">
        <v>11</v>
      </c>
      <c r="B7" s="31"/>
      <c r="C7" s="30"/>
      <c r="D7" s="31" t="s">
        <v>12</v>
      </c>
      <c r="E7" s="31"/>
      <c r="F7" s="31" t="s">
        <v>13</v>
      </c>
      <c r="G7" s="30"/>
      <c r="H7" s="31" t="s">
        <v>12</v>
      </c>
      <c r="I7" s="31"/>
      <c r="J7" s="31" t="s">
        <v>14</v>
      </c>
      <c r="K7" s="31" t="s">
        <v>15</v>
      </c>
      <c r="L7" s="31" t="s">
        <v>16</v>
      </c>
      <c r="M7" s="19"/>
    </row>
    <row r="8" spans="1:13" ht="20.100000000000001" customHeight="1" thickTop="1" x14ac:dyDescent="0.25">
      <c r="A8" s="32"/>
      <c r="B8" s="33"/>
      <c r="C8" s="32"/>
      <c r="D8" s="33"/>
      <c r="E8" s="33"/>
      <c r="F8" s="33"/>
      <c r="G8" s="32"/>
      <c r="H8" s="33"/>
      <c r="I8" s="33"/>
      <c r="J8" s="33"/>
      <c r="K8" s="33"/>
      <c r="L8" s="33"/>
    </row>
    <row r="9" spans="1:13" ht="20.100000000000001" customHeight="1" x14ac:dyDescent="0.25">
      <c r="A9" s="22"/>
      <c r="B9" s="22"/>
      <c r="C9" s="22"/>
      <c r="D9" s="34" t="s">
        <v>48</v>
      </c>
      <c r="E9" s="22"/>
      <c r="F9" s="21" t="s">
        <v>153</v>
      </c>
      <c r="G9" s="22"/>
      <c r="H9" s="22">
        <v>67</v>
      </c>
      <c r="I9" s="22"/>
      <c r="J9" s="35"/>
      <c r="K9" s="35"/>
      <c r="L9" s="35"/>
    </row>
    <row r="10" spans="1:13" ht="20.100000000000001" customHeight="1" x14ac:dyDescent="0.25">
      <c r="A10" s="22"/>
      <c r="B10" s="22"/>
      <c r="C10" s="22"/>
      <c r="D10" s="22"/>
      <c r="E10" s="22"/>
      <c r="F10" s="22" t="s">
        <v>17</v>
      </c>
      <c r="G10" s="22"/>
      <c r="H10" s="22"/>
      <c r="I10" s="22"/>
      <c r="J10" s="21"/>
      <c r="K10" s="21"/>
      <c r="L10" s="21"/>
    </row>
    <row r="11" spans="1:13" ht="20.100000000000001" customHeight="1" x14ac:dyDescent="0.25">
      <c r="A11" s="22"/>
      <c r="B11" s="22"/>
      <c r="C11" s="36"/>
      <c r="D11" s="22"/>
      <c r="E11" s="22"/>
      <c r="F11" s="22" t="s">
        <v>18</v>
      </c>
      <c r="G11" s="22"/>
      <c r="H11" s="22"/>
      <c r="I11" s="22"/>
      <c r="J11" s="21"/>
      <c r="K11" s="21"/>
      <c r="L11" s="21"/>
    </row>
    <row r="12" spans="1:13" ht="20.100000000000001" customHeight="1" x14ac:dyDescent="0.25">
      <c r="A12" s="22"/>
      <c r="B12" s="22"/>
      <c r="C12" s="36"/>
      <c r="D12" s="22"/>
      <c r="E12" s="22"/>
      <c r="F12" s="22" t="s">
        <v>25</v>
      </c>
      <c r="G12" s="22"/>
      <c r="H12" s="37"/>
      <c r="I12" s="22"/>
      <c r="J12" s="21"/>
      <c r="K12" s="21"/>
      <c r="L12" s="21"/>
    </row>
    <row r="13" spans="1:13" ht="20.100000000000001" customHeight="1" x14ac:dyDescent="0.25">
      <c r="A13" s="22"/>
      <c r="B13" s="22"/>
      <c r="C13" s="36"/>
      <c r="D13" s="22"/>
      <c r="E13" s="22"/>
      <c r="F13" s="22" t="s">
        <v>19</v>
      </c>
      <c r="G13" s="22"/>
      <c r="H13" s="37"/>
      <c r="I13" s="22"/>
      <c r="J13" s="21"/>
      <c r="K13" s="21"/>
      <c r="L13" s="21"/>
    </row>
    <row r="14" spans="1:13" ht="20.100000000000001" customHeight="1" x14ac:dyDescent="0.25">
      <c r="A14" s="22"/>
      <c r="B14" s="22"/>
      <c r="C14" s="36"/>
      <c r="D14" s="22"/>
      <c r="E14" s="22"/>
      <c r="F14" s="22" t="s">
        <v>20</v>
      </c>
      <c r="G14" s="22"/>
      <c r="H14" s="37"/>
      <c r="I14" s="22"/>
      <c r="J14" s="21"/>
      <c r="K14" s="21"/>
      <c r="L14" s="21"/>
    </row>
    <row r="15" spans="1:13" ht="20.100000000000001" customHeight="1" x14ac:dyDescent="0.25">
      <c r="A15" s="22"/>
      <c r="B15" s="22"/>
      <c r="C15" s="36"/>
      <c r="D15" s="34"/>
      <c r="E15" s="22"/>
      <c r="F15" s="22" t="s">
        <v>21</v>
      </c>
      <c r="G15" s="22"/>
      <c r="H15" s="37"/>
      <c r="I15" s="22"/>
      <c r="J15" s="21"/>
      <c r="K15" s="21"/>
      <c r="L15" s="21"/>
    </row>
    <row r="16" spans="1:13" ht="20.100000000000001" customHeight="1" x14ac:dyDescent="0.25">
      <c r="A16" s="22"/>
      <c r="B16" s="22"/>
      <c r="C16" s="36"/>
      <c r="D16" s="34"/>
      <c r="E16" s="22"/>
      <c r="F16" s="22" t="s">
        <v>22</v>
      </c>
      <c r="G16" s="22"/>
      <c r="H16" s="37"/>
      <c r="I16" s="22"/>
      <c r="J16" s="21"/>
      <c r="K16" s="21"/>
      <c r="L16" s="21"/>
    </row>
    <row r="17" spans="1:17" ht="20.100000000000001" customHeight="1" x14ac:dyDescent="0.25">
      <c r="A17" s="22"/>
      <c r="B17" s="22"/>
      <c r="C17" s="36"/>
      <c r="D17" s="34"/>
      <c r="E17" s="22"/>
      <c r="F17" s="22" t="s">
        <v>23</v>
      </c>
      <c r="G17" s="22"/>
      <c r="H17" s="37"/>
      <c r="I17" s="22"/>
      <c r="J17" s="21"/>
      <c r="K17" s="21"/>
      <c r="L17" s="21"/>
    </row>
    <row r="18" spans="1:17" ht="20.100000000000001" customHeight="1" thickBot="1" x14ac:dyDescent="0.3">
      <c r="A18" s="22"/>
      <c r="B18" s="22"/>
      <c r="C18" s="36"/>
      <c r="D18" s="34"/>
      <c r="E18" s="22"/>
      <c r="F18" s="22" t="s">
        <v>26</v>
      </c>
      <c r="G18" s="22"/>
      <c r="H18" s="37"/>
      <c r="I18" s="22"/>
      <c r="J18" s="21"/>
      <c r="K18" s="21"/>
      <c r="L18" s="21"/>
    </row>
    <row r="19" spans="1:17" ht="20.100000000000001" customHeight="1" thickTop="1" thickBot="1" x14ac:dyDescent="0.3">
      <c r="A19" s="22"/>
      <c r="B19" s="22"/>
      <c r="C19" s="36"/>
      <c r="D19" s="22"/>
      <c r="E19" s="22"/>
      <c r="F19" s="23" t="s">
        <v>155</v>
      </c>
      <c r="G19" s="38"/>
      <c r="H19" s="38">
        <f>H9+H10+H11+H12+H13-H14-H15-H16-H17-H18</f>
        <v>67</v>
      </c>
      <c r="I19" s="22"/>
      <c r="J19" s="21"/>
      <c r="K19" s="21"/>
      <c r="L19" s="21"/>
    </row>
    <row r="20" spans="1:17" s="40" customFormat="1" ht="20.100000000000001" customHeight="1" thickTop="1" x14ac:dyDescent="0.25">
      <c r="A20" s="22"/>
      <c r="B20" s="22"/>
      <c r="C20" s="36"/>
      <c r="D20" s="34"/>
      <c r="E20" s="22"/>
      <c r="F20" s="22"/>
      <c r="G20" s="22"/>
      <c r="H20" s="39"/>
      <c r="I20" s="22"/>
      <c r="J20" s="22"/>
      <c r="K20" s="21"/>
      <c r="L20" s="21"/>
    </row>
    <row r="21" spans="1:17" s="40" customFormat="1" ht="20.100000000000001" customHeight="1" x14ac:dyDescent="0.25">
      <c r="A21" s="22"/>
      <c r="B21" s="22"/>
      <c r="C21" s="36"/>
      <c r="D21" s="34"/>
      <c r="E21" s="22"/>
      <c r="F21" s="22"/>
      <c r="G21" s="22"/>
      <c r="H21" s="39"/>
      <c r="I21" s="22"/>
      <c r="J21" s="22"/>
      <c r="K21" s="21"/>
      <c r="L21" s="21"/>
    </row>
    <row r="22" spans="1:17" s="40" customFormat="1" ht="20.100000000000001" customHeight="1" x14ac:dyDescent="0.25">
      <c r="A22" s="22"/>
      <c r="B22" s="22"/>
      <c r="C22" s="22"/>
      <c r="D22" s="34" t="s">
        <v>48</v>
      </c>
      <c r="E22" s="22"/>
      <c r="F22" s="22" t="s">
        <v>27</v>
      </c>
      <c r="G22" s="22">
        <f>H9</f>
        <v>67</v>
      </c>
      <c r="H22" s="41"/>
      <c r="I22" s="42"/>
      <c r="J22" s="21"/>
      <c r="K22" s="21"/>
      <c r="L22" s="21"/>
    </row>
    <row r="23" spans="1:17" s="40" customFormat="1" ht="20.100000000000001" customHeight="1" x14ac:dyDescent="0.25">
      <c r="A23" s="22"/>
      <c r="B23" s="22"/>
      <c r="C23" s="22"/>
      <c r="D23" s="34"/>
      <c r="E23" s="22"/>
      <c r="F23" s="34" t="s">
        <v>42</v>
      </c>
      <c r="G23" s="34">
        <f>H10+H11+H12+H13</f>
        <v>0</v>
      </c>
      <c r="H23" s="41"/>
      <c r="I23" s="42"/>
      <c r="J23" s="21"/>
      <c r="K23" s="21"/>
      <c r="L23" s="21"/>
    </row>
    <row r="24" spans="1:17" s="40" customFormat="1" ht="20.100000000000001" customHeight="1" thickBot="1" x14ac:dyDescent="0.3">
      <c r="A24" s="22"/>
      <c r="B24" s="22"/>
      <c r="C24" s="22"/>
      <c r="D24" s="34"/>
      <c r="E24" s="22"/>
      <c r="F24" s="22" t="s">
        <v>43</v>
      </c>
      <c r="G24" s="22">
        <f>H14+H15+H16+H17+H18</f>
        <v>0</v>
      </c>
      <c r="H24" s="41"/>
      <c r="I24" s="42"/>
      <c r="J24" s="21"/>
      <c r="K24" s="21"/>
      <c r="L24" s="21"/>
    </row>
    <row r="25" spans="1:17" s="40" customFormat="1" ht="20.100000000000001" customHeight="1" thickBot="1" x14ac:dyDescent="0.3">
      <c r="A25" s="22"/>
      <c r="B25" s="22"/>
      <c r="C25" s="22"/>
      <c r="D25" s="34"/>
      <c r="E25" s="22"/>
      <c r="F25" s="23" t="s">
        <v>156</v>
      </c>
      <c r="G25" s="43">
        <f>G22+G23-G24</f>
        <v>67</v>
      </c>
      <c r="H25" s="41"/>
      <c r="I25" s="42"/>
      <c r="J25" s="21"/>
      <c r="K25" s="21"/>
      <c r="L25" s="21"/>
    </row>
    <row r="26" spans="1:17" ht="20.100000000000001" customHeight="1" thickTop="1" x14ac:dyDescent="0.25">
      <c r="A26" s="22"/>
      <c r="B26" s="22"/>
      <c r="C26" s="44"/>
      <c r="D26" s="34"/>
      <c r="E26" s="22"/>
      <c r="F26" s="35"/>
      <c r="G26" s="21"/>
      <c r="H26" s="45"/>
      <c r="I26" s="21"/>
      <c r="J26" s="21"/>
      <c r="K26" s="21"/>
      <c r="L26" s="21"/>
    </row>
    <row r="27" spans="1:17" ht="20.100000000000001" customHeight="1" x14ac:dyDescent="0.25">
      <c r="A27" s="22"/>
      <c r="B27" s="22"/>
      <c r="C27" s="36"/>
      <c r="D27" s="34"/>
      <c r="E27" s="22"/>
      <c r="F27" s="21"/>
      <c r="G27" s="21"/>
      <c r="H27" s="45"/>
      <c r="I27" s="21"/>
      <c r="J27" s="21"/>
      <c r="K27" s="21"/>
      <c r="L27" s="21"/>
    </row>
    <row r="28" spans="1:17" ht="20.100000000000001" customHeight="1" x14ac:dyDescent="0.25">
      <c r="A28" s="22"/>
      <c r="B28" s="22"/>
      <c r="C28" s="36"/>
      <c r="D28" s="34"/>
      <c r="E28" s="22"/>
      <c r="F28" s="22"/>
      <c r="G28" s="22"/>
      <c r="H28" s="22"/>
      <c r="I28" s="22"/>
      <c r="J28" s="22"/>
      <c r="K28" s="22"/>
      <c r="L28" s="21"/>
    </row>
    <row r="29" spans="1:17" s="47" customFormat="1" ht="20.100000000000001" customHeight="1" x14ac:dyDescent="0.25">
      <c r="A29" s="22"/>
      <c r="B29" s="22"/>
      <c r="C29" s="46" t="s">
        <v>24</v>
      </c>
      <c r="D29" s="34"/>
      <c r="E29" s="22"/>
      <c r="F29" s="22"/>
      <c r="G29" s="22"/>
      <c r="H29" s="34"/>
      <c r="I29" s="22"/>
      <c r="J29" s="21"/>
      <c r="K29" s="21"/>
      <c r="L29" s="21"/>
    </row>
    <row r="30" spans="1:17" s="47" customFormat="1" ht="20.100000000000001" customHeight="1" x14ac:dyDescent="0.25">
      <c r="A30" s="48"/>
      <c r="B30" s="48"/>
      <c r="C30" s="49"/>
      <c r="D30" s="50"/>
      <c r="E30" s="49"/>
      <c r="F30" s="48"/>
      <c r="G30" s="48"/>
      <c r="H30" s="50"/>
      <c r="I30" s="48"/>
      <c r="J30" s="45"/>
      <c r="K30" s="45"/>
      <c r="L30" s="45"/>
    </row>
    <row r="31" spans="1:17" ht="18.75" customHeight="1" x14ac:dyDescent="0.25">
      <c r="A31" s="51" t="s">
        <v>149</v>
      </c>
      <c r="B31" s="22"/>
      <c r="C31" s="44" t="s">
        <v>150</v>
      </c>
      <c r="D31" s="34"/>
      <c r="E31" s="75"/>
      <c r="F31" s="22"/>
      <c r="G31" s="34"/>
      <c r="H31" s="34"/>
      <c r="I31" s="54"/>
      <c r="J31" s="22"/>
      <c r="K31" s="21"/>
      <c r="L31" s="76"/>
      <c r="M31" s="19"/>
      <c r="Q31" s="20"/>
    </row>
    <row r="32" spans="1:17" s="47" customFormat="1" ht="20.100000000000001" customHeight="1" x14ac:dyDescent="0.25">
      <c r="A32" s="46"/>
      <c r="B32" s="22"/>
      <c r="C32" s="75"/>
      <c r="D32" s="34"/>
      <c r="E32" s="75"/>
      <c r="F32" s="22"/>
      <c r="G32" s="34"/>
      <c r="H32" s="34"/>
      <c r="I32" s="21"/>
      <c r="J32" s="21"/>
      <c r="K32" s="21"/>
      <c r="L32" s="21"/>
    </row>
    <row r="33" spans="1:22" ht="19.5" customHeight="1" x14ac:dyDescent="0.25">
      <c r="A33" s="22"/>
      <c r="B33" s="22"/>
      <c r="C33" s="52"/>
      <c r="D33" s="52"/>
      <c r="E33" s="52"/>
      <c r="F33" s="52"/>
      <c r="G33" s="34"/>
      <c r="H33" s="35"/>
      <c r="I33" s="52"/>
      <c r="J33" s="21"/>
      <c r="K33" s="21"/>
      <c r="L33" s="21"/>
      <c r="M33" s="19"/>
      <c r="R33" s="20"/>
      <c r="T33" s="20"/>
      <c r="V33" s="20"/>
    </row>
    <row r="34" spans="1:22" ht="19.5" customHeight="1" x14ac:dyDescent="0.25">
      <c r="A34" s="22"/>
      <c r="B34" s="22"/>
      <c r="C34" s="54"/>
      <c r="D34" s="52"/>
      <c r="E34" s="54"/>
      <c r="F34" s="52"/>
      <c r="G34" s="34"/>
      <c r="H34" s="35"/>
      <c r="I34" s="52"/>
      <c r="J34" s="21"/>
      <c r="K34" s="21"/>
      <c r="L34" s="21"/>
      <c r="M34" s="19"/>
      <c r="R34" s="20"/>
      <c r="T34" s="20"/>
      <c r="V34" s="20"/>
    </row>
    <row r="35" spans="1:22" ht="19.5" customHeight="1" x14ac:dyDescent="0.25">
      <c r="A35" s="22"/>
      <c r="B35" s="22"/>
      <c r="C35" s="54"/>
      <c r="D35" s="52"/>
      <c r="E35" s="54"/>
      <c r="F35" s="52"/>
      <c r="G35" s="34"/>
      <c r="H35" s="35"/>
      <c r="I35" s="52"/>
      <c r="J35" s="21"/>
      <c r="K35" s="21"/>
      <c r="L35" s="21"/>
      <c r="M35" s="19"/>
      <c r="R35" s="20"/>
      <c r="T35" s="20"/>
      <c r="V35" s="20"/>
    </row>
    <row r="36" spans="1:22" ht="18.75" customHeight="1" x14ac:dyDescent="0.25">
      <c r="A36" s="51" t="s">
        <v>11</v>
      </c>
      <c r="B36" s="22"/>
      <c r="C36" s="44" t="s">
        <v>150</v>
      </c>
      <c r="D36" s="34"/>
      <c r="E36" s="75"/>
      <c r="F36" s="22"/>
      <c r="G36" s="34"/>
      <c r="H36" s="34"/>
      <c r="I36" s="54"/>
      <c r="J36" s="22"/>
      <c r="K36" s="21"/>
      <c r="L36" s="76"/>
      <c r="M36" s="19"/>
      <c r="Q36" s="20"/>
    </row>
    <row r="37" spans="1:22" s="47" customFormat="1" ht="20.100000000000001" customHeight="1" x14ac:dyDescent="0.25">
      <c r="A37" s="46"/>
      <c r="B37" s="22"/>
      <c r="C37" s="75"/>
      <c r="D37" s="34"/>
      <c r="E37" s="75"/>
      <c r="F37" s="22"/>
      <c r="G37" s="34"/>
      <c r="H37" s="34"/>
      <c r="I37" s="21"/>
      <c r="J37" s="21"/>
      <c r="K37" s="21"/>
      <c r="L37" s="21"/>
    </row>
    <row r="38" spans="1:22" ht="19.5" customHeight="1" x14ac:dyDescent="0.25">
      <c r="A38" s="22"/>
      <c r="B38" s="22"/>
      <c r="C38" s="52"/>
      <c r="D38" s="52"/>
      <c r="E38" s="52"/>
      <c r="F38" s="52"/>
      <c r="G38" s="34"/>
      <c r="H38" s="35"/>
      <c r="I38" s="52"/>
      <c r="J38" s="21"/>
      <c r="K38" s="21"/>
      <c r="L38" s="21"/>
      <c r="M38" s="19"/>
      <c r="R38" s="20"/>
      <c r="T38" s="20"/>
      <c r="V38" s="20"/>
    </row>
    <row r="39" spans="1:22" ht="19.5" customHeight="1" x14ac:dyDescent="0.25">
      <c r="A39" s="22"/>
      <c r="B39" s="22"/>
      <c r="C39" s="54"/>
      <c r="D39" s="52"/>
      <c r="E39" s="54"/>
      <c r="F39" s="52"/>
      <c r="G39" s="34"/>
      <c r="H39" s="35"/>
      <c r="I39" s="52"/>
      <c r="J39" s="21"/>
      <c r="K39" s="21"/>
      <c r="L39" s="21"/>
      <c r="M39" s="19"/>
      <c r="R39" s="20"/>
      <c r="T39" s="20"/>
      <c r="V39" s="20"/>
    </row>
    <row r="40" spans="1:22" ht="19.5" customHeight="1" x14ac:dyDescent="0.25">
      <c r="A40" s="22"/>
      <c r="B40" s="22"/>
      <c r="C40" s="54"/>
      <c r="D40" s="52"/>
      <c r="E40" s="54"/>
      <c r="F40" s="52"/>
      <c r="G40" s="34"/>
      <c r="H40" s="35"/>
      <c r="I40" s="52"/>
      <c r="J40" s="21"/>
      <c r="K40" s="21"/>
      <c r="L40" s="21"/>
      <c r="M40" s="19"/>
      <c r="R40" s="20"/>
      <c r="T40" s="20"/>
      <c r="V40" s="20"/>
    </row>
    <row r="41" spans="1:22" ht="19.5" customHeight="1" x14ac:dyDescent="0.25">
      <c r="A41" s="48"/>
      <c r="B41" s="22"/>
      <c r="C41" s="54"/>
      <c r="D41" s="52"/>
      <c r="E41" s="54"/>
      <c r="F41" s="52"/>
      <c r="G41" s="34"/>
      <c r="H41" s="35"/>
      <c r="I41" s="52"/>
      <c r="J41" s="21"/>
      <c r="K41" s="21"/>
      <c r="L41" s="21"/>
      <c r="M41" s="19"/>
      <c r="R41" s="20"/>
      <c r="T41" s="20"/>
      <c r="V41" s="20"/>
    </row>
    <row r="42" spans="1:22" ht="19.5" customHeight="1" x14ac:dyDescent="0.25">
      <c r="A42" s="48"/>
      <c r="B42" s="22"/>
      <c r="C42" s="54"/>
      <c r="D42" s="52"/>
      <c r="E42" s="54"/>
      <c r="F42" s="52"/>
      <c r="G42" s="34"/>
      <c r="H42" s="35"/>
      <c r="I42" s="52"/>
      <c r="J42" s="21"/>
      <c r="K42" s="21"/>
      <c r="L42" s="21"/>
      <c r="M42" s="19"/>
      <c r="R42" s="20"/>
      <c r="T42" s="20"/>
      <c r="V42" s="20"/>
    </row>
    <row r="43" spans="1:22" ht="19.5" customHeight="1" x14ac:dyDescent="0.25">
      <c r="A43" s="48"/>
      <c r="B43" s="22"/>
      <c r="C43" s="54"/>
      <c r="D43" s="52"/>
      <c r="E43" s="54"/>
      <c r="F43" s="52"/>
      <c r="G43" s="34"/>
      <c r="H43" s="35"/>
      <c r="I43" s="52"/>
      <c r="J43" s="21"/>
      <c r="K43" s="21"/>
      <c r="L43" s="21"/>
      <c r="M43" s="19"/>
      <c r="R43" s="20"/>
      <c r="T43" s="20"/>
      <c r="V43" s="20"/>
    </row>
    <row r="44" spans="1:22" s="47" customFormat="1" ht="20.100000000000001" customHeight="1" x14ac:dyDescent="0.25">
      <c r="A44" s="77"/>
      <c r="B44" s="22"/>
      <c r="C44" s="54"/>
      <c r="D44" s="52"/>
      <c r="E44" s="54"/>
      <c r="F44" s="52"/>
      <c r="G44" s="34"/>
      <c r="H44" s="35"/>
      <c r="I44" s="52"/>
      <c r="J44" s="21"/>
      <c r="K44" s="21"/>
      <c r="L44" s="21"/>
      <c r="M44" s="19"/>
    </row>
    <row r="45" spans="1:22" ht="20.100000000000001" customHeight="1" x14ac:dyDescent="0.25">
      <c r="A45" s="46"/>
      <c r="B45" s="22"/>
      <c r="C45" s="54"/>
      <c r="D45" s="52"/>
      <c r="E45" s="54"/>
      <c r="F45" s="52"/>
      <c r="G45" s="34"/>
      <c r="H45" s="35"/>
      <c r="I45" s="52"/>
      <c r="J45" s="21"/>
      <c r="K45" s="21"/>
      <c r="L45" s="21"/>
    </row>
    <row r="46" spans="1:22" ht="20.100000000000001" customHeight="1" x14ac:dyDescent="0.25">
      <c r="A46" s="46"/>
      <c r="B46" s="22"/>
      <c r="C46" s="78"/>
      <c r="D46" s="34"/>
      <c r="E46" s="22"/>
      <c r="F46" s="22"/>
      <c r="G46" s="22"/>
      <c r="H46" s="34"/>
      <c r="I46" s="22"/>
      <c r="J46" s="22"/>
      <c r="K46" s="21"/>
      <c r="L46" s="21"/>
    </row>
    <row r="47" spans="1:22" s="47" customFormat="1" ht="20.100000000000001" customHeight="1" x14ac:dyDescent="0.25">
      <c r="A47" s="77"/>
      <c r="B47" s="22"/>
      <c r="C47" s="54"/>
      <c r="D47" s="52"/>
      <c r="E47" s="54"/>
      <c r="F47" s="52"/>
      <c r="G47" s="34"/>
      <c r="H47" s="35"/>
      <c r="I47" s="52"/>
      <c r="J47" s="21"/>
      <c r="K47" s="21"/>
      <c r="L47" s="21"/>
      <c r="M47" s="19"/>
    </row>
    <row r="48" spans="1:22" ht="20.100000000000001" customHeight="1" x14ac:dyDescent="0.25">
      <c r="A48" s="46"/>
      <c r="B48" s="22"/>
      <c r="C48" s="54"/>
      <c r="D48" s="52"/>
      <c r="E48" s="54"/>
      <c r="F48" s="52"/>
      <c r="G48" s="34"/>
      <c r="H48" s="35"/>
      <c r="I48" s="52"/>
      <c r="J48" s="21"/>
      <c r="K48" s="21"/>
      <c r="L48" s="21"/>
    </row>
    <row r="49" spans="1:22" ht="20.100000000000001" customHeight="1" x14ac:dyDescent="0.25">
      <c r="A49" s="46"/>
      <c r="B49" s="22"/>
      <c r="C49" s="78"/>
      <c r="D49" s="34"/>
      <c r="E49" s="22"/>
      <c r="F49" s="22"/>
      <c r="G49" s="22"/>
      <c r="H49" s="34"/>
      <c r="I49" s="22"/>
      <c r="J49" s="22"/>
      <c r="K49" s="21"/>
      <c r="L49" s="21"/>
    </row>
    <row r="50" spans="1:22" s="47" customFormat="1" ht="20.100000000000001" customHeight="1" x14ac:dyDescent="0.25">
      <c r="A50" s="77"/>
      <c r="B50" s="22"/>
      <c r="C50" s="54"/>
      <c r="D50" s="52"/>
      <c r="E50" s="54"/>
      <c r="F50" s="52"/>
      <c r="G50" s="34"/>
      <c r="H50" s="35"/>
      <c r="I50" s="52"/>
      <c r="J50" s="21"/>
      <c r="K50" s="21"/>
      <c r="L50" s="21"/>
      <c r="M50" s="19"/>
    </row>
    <row r="51" spans="1:22" ht="20.100000000000001" customHeight="1" x14ac:dyDescent="0.25">
      <c r="A51" s="46"/>
      <c r="B51" s="22"/>
      <c r="C51" s="54"/>
      <c r="D51" s="52"/>
      <c r="E51" s="54"/>
      <c r="F51" s="52"/>
      <c r="G51" s="34"/>
      <c r="H51" s="35"/>
      <c r="I51" s="52"/>
      <c r="J51" s="21"/>
      <c r="K51" s="21"/>
      <c r="L51" s="21"/>
    </row>
    <row r="52" spans="1:22" ht="19.5" customHeight="1" x14ac:dyDescent="0.25">
      <c r="A52" s="51"/>
      <c r="B52" s="22"/>
      <c r="C52" s="52"/>
      <c r="D52" s="53"/>
      <c r="E52" s="52"/>
      <c r="F52" s="36"/>
      <c r="G52" s="34"/>
      <c r="H52" s="34"/>
      <c r="I52" s="54"/>
      <c r="J52" s="52"/>
      <c r="K52" s="21"/>
      <c r="L52" s="52"/>
      <c r="M52" s="19"/>
      <c r="R52" s="20"/>
      <c r="T52" s="20"/>
      <c r="V52" s="20"/>
    </row>
    <row r="53" spans="1:22" s="67" customFormat="1" ht="19.5" customHeight="1" thickBot="1" x14ac:dyDescent="0.3">
      <c r="A53" s="55"/>
      <c r="B53" s="56"/>
      <c r="C53" s="57"/>
      <c r="D53" s="58"/>
      <c r="E53" s="59"/>
      <c r="F53" s="60"/>
      <c r="G53" s="61"/>
      <c r="H53" s="62"/>
      <c r="I53" s="63"/>
      <c r="J53" s="63"/>
      <c r="K53" s="64"/>
      <c r="L53" s="65"/>
      <c r="M53" s="66"/>
      <c r="N53" s="18"/>
      <c r="O53" s="18"/>
      <c r="P53" s="18"/>
      <c r="Q53" s="18"/>
    </row>
    <row r="54" spans="1:22" ht="20.100000000000001" customHeight="1" x14ac:dyDescent="0.25">
      <c r="M54" s="19"/>
    </row>
    <row r="55" spans="1:22" ht="20.100000000000001" customHeight="1" x14ac:dyDescent="0.25">
      <c r="M55" s="19"/>
    </row>
    <row r="65" spans="1:13" s="19" customFormat="1" ht="20.100000000000001" customHeight="1" x14ac:dyDescent="0.25">
      <c r="A65" s="18"/>
      <c r="B65" s="18"/>
      <c r="C65" s="18"/>
      <c r="E65" s="18"/>
      <c r="F65" s="18"/>
      <c r="G65" s="18"/>
      <c r="I65" s="18"/>
      <c r="J65" s="20"/>
      <c r="K65" s="20"/>
      <c r="L65" s="20"/>
      <c r="M65" s="18"/>
    </row>
    <row r="80" spans="1:13" s="19" customFormat="1" ht="20.100000000000001" customHeight="1" x14ac:dyDescent="0.25">
      <c r="A80" s="18"/>
      <c r="B80" s="18"/>
      <c r="C80" s="18"/>
      <c r="E80" s="18"/>
      <c r="F80" s="18"/>
      <c r="G80" s="18"/>
      <c r="I80" s="18"/>
      <c r="J80" s="20"/>
      <c r="K80" s="20"/>
      <c r="L80" s="20"/>
      <c r="M80" s="18"/>
    </row>
    <row r="81" spans="1:13" s="19" customFormat="1" ht="20.100000000000001" customHeight="1" x14ac:dyDescent="0.25">
      <c r="A81" s="18"/>
      <c r="B81" s="18"/>
      <c r="C81" s="18"/>
      <c r="E81" s="18"/>
      <c r="F81" s="18"/>
      <c r="G81" s="18"/>
      <c r="I81" s="18"/>
      <c r="J81" s="20"/>
      <c r="K81" s="20"/>
      <c r="L81" s="20"/>
      <c r="M81" s="18"/>
    </row>
    <row r="87" spans="1:13" s="19" customFormat="1" ht="20.100000000000001" customHeight="1" x14ac:dyDescent="0.25">
      <c r="A87" s="18"/>
      <c r="B87" s="18"/>
      <c r="C87" s="18"/>
      <c r="E87" s="18"/>
      <c r="F87" s="18"/>
      <c r="G87" s="18"/>
      <c r="I87" s="18"/>
      <c r="J87" s="20"/>
      <c r="K87" s="20"/>
      <c r="L87" s="20"/>
      <c r="M87" s="18"/>
    </row>
    <row r="90" spans="1:13" s="19" customFormat="1" ht="20.100000000000001" customHeight="1" x14ac:dyDescent="0.25">
      <c r="A90" s="18"/>
      <c r="B90" s="18"/>
      <c r="C90" s="18"/>
      <c r="E90" s="18"/>
      <c r="F90" s="18"/>
      <c r="G90" s="18"/>
      <c r="I90" s="18"/>
      <c r="J90" s="20"/>
      <c r="K90" s="20"/>
      <c r="L90" s="20"/>
      <c r="M90" s="18"/>
    </row>
    <row r="91" spans="1:13" s="19" customFormat="1" ht="20.100000000000001" customHeight="1" x14ac:dyDescent="0.25">
      <c r="A91" s="18"/>
      <c r="B91" s="18"/>
      <c r="C91" s="18"/>
      <c r="E91" s="18"/>
      <c r="F91" s="18"/>
      <c r="G91" s="18"/>
      <c r="I91" s="18"/>
      <c r="J91" s="20"/>
      <c r="K91" s="20"/>
      <c r="L91" s="20"/>
      <c r="M91" s="18"/>
    </row>
    <row r="93" spans="1:13" s="19" customFormat="1" ht="20.100000000000001" customHeight="1" x14ac:dyDescent="0.25">
      <c r="A93" s="18"/>
      <c r="B93" s="18"/>
      <c r="C93" s="18"/>
      <c r="E93" s="18"/>
      <c r="F93" s="18"/>
      <c r="G93" s="18"/>
      <c r="I93" s="18"/>
      <c r="J93" s="20"/>
      <c r="K93" s="20"/>
      <c r="L93" s="20"/>
      <c r="M93" s="18"/>
    </row>
    <row r="95" spans="1:13" s="19" customFormat="1" ht="20.100000000000001" customHeight="1" x14ac:dyDescent="0.25">
      <c r="A95" s="18"/>
      <c r="B95" s="18"/>
      <c r="C95" s="18"/>
      <c r="E95" s="18"/>
      <c r="F95" s="18"/>
      <c r="G95" s="18"/>
      <c r="I95" s="18"/>
      <c r="J95" s="20"/>
      <c r="K95" s="20"/>
      <c r="L95" s="20"/>
      <c r="M95" s="18"/>
    </row>
    <row r="96" spans="1:13" s="19" customFormat="1" ht="20.100000000000001" customHeight="1" x14ac:dyDescent="0.25">
      <c r="A96" s="18"/>
      <c r="B96" s="18"/>
      <c r="C96" s="18"/>
      <c r="E96" s="18"/>
      <c r="F96" s="18"/>
      <c r="G96" s="18"/>
      <c r="I96" s="18"/>
      <c r="J96" s="20"/>
      <c r="K96" s="20"/>
      <c r="L96" s="20"/>
      <c r="M96" s="18"/>
    </row>
    <row r="97" spans="1:13" s="19" customFormat="1" ht="20.100000000000001" customHeight="1" x14ac:dyDescent="0.25">
      <c r="A97" s="18"/>
      <c r="B97" s="18"/>
      <c r="C97" s="18"/>
      <c r="E97" s="18"/>
      <c r="F97" s="18"/>
      <c r="G97" s="18"/>
      <c r="I97" s="18"/>
      <c r="J97" s="20"/>
      <c r="K97" s="20"/>
      <c r="L97" s="20"/>
      <c r="M97" s="18"/>
    </row>
    <row r="98" spans="1:13" s="19" customFormat="1" ht="20.100000000000001" customHeight="1" x14ac:dyDescent="0.25">
      <c r="A98" s="18"/>
      <c r="B98" s="18"/>
      <c r="C98" s="18"/>
      <c r="E98" s="18"/>
      <c r="F98" s="18"/>
      <c r="G98" s="18"/>
      <c r="I98" s="18"/>
      <c r="J98" s="20"/>
      <c r="K98" s="20"/>
      <c r="L98" s="20"/>
      <c r="M98" s="18"/>
    </row>
    <row r="99" spans="1:13" s="19" customFormat="1" ht="20.100000000000001" customHeight="1" x14ac:dyDescent="0.25">
      <c r="A99" s="18"/>
      <c r="B99" s="18"/>
      <c r="C99" s="18"/>
      <c r="E99" s="18"/>
      <c r="F99" s="18"/>
      <c r="G99" s="18"/>
      <c r="I99" s="18"/>
      <c r="J99" s="20"/>
      <c r="K99" s="20"/>
      <c r="L99" s="20"/>
      <c r="M99" s="18"/>
    </row>
    <row r="103" spans="1:13" s="19" customFormat="1" ht="20.100000000000001" customHeight="1" x14ac:dyDescent="0.25">
      <c r="A103" s="18"/>
      <c r="B103" s="18"/>
      <c r="C103" s="18"/>
      <c r="E103" s="18"/>
      <c r="F103" s="18"/>
      <c r="G103" s="18"/>
      <c r="I103" s="18"/>
      <c r="J103" s="20"/>
      <c r="K103" s="20"/>
      <c r="L103" s="20"/>
      <c r="M103" s="18"/>
    </row>
  </sheetData>
  <phoneticPr fontId="3" type="noConversion"/>
  <printOptions gridLines="1"/>
  <pageMargins left="0.47244094488188981" right="0.43307086614173229" top="0.31496062992125984" bottom="0.19685039370078741" header="0.31496062992125984" footer="0.19685039370078741"/>
  <pageSetup paperSize="9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D6E42F-5F4D-4216-9E75-3231BA6E6A6B}">
  <dimension ref="A2:L52"/>
  <sheetViews>
    <sheetView topLeftCell="C31" workbookViewId="0">
      <selection activeCell="H46" sqref="H46"/>
    </sheetView>
  </sheetViews>
  <sheetFormatPr defaultColWidth="9" defaultRowHeight="17.100000000000001" customHeight="1" x14ac:dyDescent="0.25"/>
  <cols>
    <col min="1" max="1" width="4.8984375" style="9" customWidth="1"/>
    <col min="2" max="2" width="13.69921875" style="10" customWidth="1"/>
    <col min="3" max="3" width="22.5" style="10" customWidth="1"/>
    <col min="4" max="4" width="9.3984375" style="10" customWidth="1"/>
    <col min="5" max="6" width="13.69921875" style="10" customWidth="1"/>
    <col min="7" max="7" width="20.8984375" style="10" customWidth="1"/>
    <col min="8" max="9" width="13.69921875" style="10" customWidth="1"/>
    <col min="10" max="10" width="13.69921875" style="70" customWidth="1"/>
    <col min="11" max="11" width="13.69921875" style="10" customWidth="1"/>
    <col min="12" max="12" width="39.09765625" style="10" bestFit="1" customWidth="1"/>
    <col min="13" max="16384" width="9" style="10"/>
  </cols>
  <sheetData>
    <row r="2" spans="1:12" s="8" customFormat="1" ht="17.100000000000001" customHeight="1" x14ac:dyDescent="0.25">
      <c r="A2" s="7"/>
      <c r="B2" s="8" t="s">
        <v>28</v>
      </c>
      <c r="C2" s="8" t="s">
        <v>29</v>
      </c>
      <c r="D2" s="8" t="s">
        <v>30</v>
      </c>
      <c r="E2" s="8" t="s">
        <v>31</v>
      </c>
      <c r="F2" s="8" t="s">
        <v>32</v>
      </c>
      <c r="H2" s="8" t="s">
        <v>33</v>
      </c>
      <c r="I2" s="6" t="s">
        <v>34</v>
      </c>
      <c r="J2" s="71" t="s">
        <v>147</v>
      </c>
      <c r="K2" s="8" t="s">
        <v>35</v>
      </c>
    </row>
    <row r="3" spans="1:12" s="8" customFormat="1" ht="17.100000000000001" customHeight="1" x14ac:dyDescent="0.25">
      <c r="A3" s="7"/>
      <c r="I3" s="8">
        <v>405</v>
      </c>
      <c r="J3" s="70" t="s">
        <v>148</v>
      </c>
    </row>
    <row r="4" spans="1:12" s="2" customFormat="1" ht="17.100000000000001" customHeight="1" x14ac:dyDescent="0.25">
      <c r="A4" s="1">
        <v>1</v>
      </c>
      <c r="B4" s="2" t="s">
        <v>27</v>
      </c>
      <c r="C4" s="2" t="s">
        <v>36</v>
      </c>
      <c r="D4" s="2" t="s">
        <v>37</v>
      </c>
      <c r="E4" s="2" t="s">
        <v>73</v>
      </c>
      <c r="F4" s="2" t="s">
        <v>74</v>
      </c>
      <c r="G4" s="2" t="str">
        <f t="shared" ref="G4:G28" si="0">D4&amp;E4&amp;" "&amp;F4</f>
        <v>นางสาวกีรติ การะบูรณ์</v>
      </c>
      <c r="H4" s="2">
        <v>1</v>
      </c>
      <c r="I4" s="2">
        <f t="shared" ref="I4:I28" si="1">SUM($I$3)</f>
        <v>405</v>
      </c>
      <c r="J4" s="72"/>
      <c r="K4" s="3">
        <f>H4*I4+J4</f>
        <v>405</v>
      </c>
    </row>
    <row r="5" spans="1:12" s="2" customFormat="1" ht="17.100000000000001" customHeight="1" x14ac:dyDescent="0.25">
      <c r="A5" s="1">
        <v>2</v>
      </c>
      <c r="B5" s="2" t="s">
        <v>27</v>
      </c>
      <c r="C5" s="2" t="s">
        <v>36</v>
      </c>
      <c r="D5" s="2" t="s">
        <v>39</v>
      </c>
      <c r="E5" s="2" t="s">
        <v>75</v>
      </c>
      <c r="F5" s="2" t="s">
        <v>76</v>
      </c>
      <c r="G5" s="2" t="str">
        <f t="shared" si="0"/>
        <v>นายสุกแก้ว ศรีบุตร</v>
      </c>
      <c r="H5" s="2">
        <v>2</v>
      </c>
      <c r="I5" s="2">
        <f t="shared" si="1"/>
        <v>405</v>
      </c>
      <c r="J5" s="72"/>
      <c r="K5" s="3">
        <f t="shared" ref="K5:K38" si="2">H5*I5+J5</f>
        <v>810</v>
      </c>
    </row>
    <row r="6" spans="1:12" s="2" customFormat="1" ht="17.100000000000001" customHeight="1" x14ac:dyDescent="0.25">
      <c r="A6" s="1">
        <v>3</v>
      </c>
      <c r="B6" s="2" t="s">
        <v>49</v>
      </c>
      <c r="C6" s="2" t="s">
        <v>50</v>
      </c>
      <c r="D6" s="2" t="s">
        <v>38</v>
      </c>
      <c r="E6" s="2" t="s">
        <v>77</v>
      </c>
      <c r="F6" s="2" t="s">
        <v>78</v>
      </c>
      <c r="G6" s="2" t="str">
        <f t="shared" si="0"/>
        <v>นางทัศนีย์ ตั๋นแก้ว</v>
      </c>
      <c r="H6" s="2">
        <v>2</v>
      </c>
      <c r="I6" s="2">
        <f t="shared" si="1"/>
        <v>405</v>
      </c>
      <c r="J6" s="72"/>
      <c r="K6" s="3">
        <f t="shared" si="2"/>
        <v>810</v>
      </c>
    </row>
    <row r="7" spans="1:12" s="2" customFormat="1" ht="17.100000000000001" customHeight="1" x14ac:dyDescent="0.25">
      <c r="A7" s="1">
        <v>4</v>
      </c>
      <c r="B7" s="2" t="s">
        <v>49</v>
      </c>
      <c r="C7" s="2" t="s">
        <v>51</v>
      </c>
      <c r="D7" s="2" t="s">
        <v>38</v>
      </c>
      <c r="E7" s="2" t="s">
        <v>79</v>
      </c>
      <c r="F7" s="2" t="s">
        <v>80</v>
      </c>
      <c r="G7" s="2" t="str">
        <f t="shared" si="0"/>
        <v>นางภัทราภรณ์ ผลสลัด</v>
      </c>
      <c r="H7" s="2">
        <v>1</v>
      </c>
      <c r="I7" s="2">
        <f t="shared" si="1"/>
        <v>405</v>
      </c>
      <c r="J7" s="72"/>
      <c r="K7" s="3">
        <f t="shared" si="2"/>
        <v>405</v>
      </c>
    </row>
    <row r="8" spans="1:12" s="2" customFormat="1" ht="17.100000000000001" customHeight="1" x14ac:dyDescent="0.25">
      <c r="A8" s="1">
        <v>5</v>
      </c>
      <c r="B8" s="2" t="s">
        <v>49</v>
      </c>
      <c r="C8" s="2" t="s">
        <v>52</v>
      </c>
      <c r="D8" s="2" t="s">
        <v>38</v>
      </c>
      <c r="E8" s="2" t="s">
        <v>81</v>
      </c>
      <c r="F8" s="2" t="s">
        <v>82</v>
      </c>
      <c r="G8" s="2" t="str">
        <f t="shared" si="0"/>
        <v>นางนงค์ลักษณ์ สุยะ</v>
      </c>
      <c r="H8" s="2">
        <v>1</v>
      </c>
      <c r="I8" s="2">
        <f t="shared" si="1"/>
        <v>405</v>
      </c>
      <c r="J8" s="72"/>
      <c r="K8" s="3">
        <f t="shared" si="2"/>
        <v>405</v>
      </c>
    </row>
    <row r="9" spans="1:12" s="2" customFormat="1" ht="17.100000000000001" customHeight="1" x14ac:dyDescent="0.25">
      <c r="A9" s="1">
        <v>6</v>
      </c>
      <c r="B9" s="2" t="s">
        <v>49</v>
      </c>
      <c r="C9" s="2" t="s">
        <v>53</v>
      </c>
      <c r="D9" s="2" t="s">
        <v>39</v>
      </c>
      <c r="E9" s="2" t="s">
        <v>83</v>
      </c>
      <c r="F9" s="2" t="s">
        <v>84</v>
      </c>
      <c r="G9" s="2" t="str">
        <f t="shared" si="0"/>
        <v>นายดวงดี บุญเรืองยา</v>
      </c>
      <c r="H9" s="2">
        <v>2</v>
      </c>
      <c r="I9" s="2">
        <f t="shared" si="1"/>
        <v>405</v>
      </c>
      <c r="J9" s="72"/>
      <c r="K9" s="3">
        <f t="shared" si="2"/>
        <v>810</v>
      </c>
    </row>
    <row r="10" spans="1:12" s="2" customFormat="1" ht="17.100000000000001" customHeight="1" x14ac:dyDescent="0.25">
      <c r="A10" s="1">
        <v>7</v>
      </c>
      <c r="B10" s="2" t="s">
        <v>49</v>
      </c>
      <c r="C10" s="2" t="s">
        <v>54</v>
      </c>
      <c r="D10" s="2" t="s">
        <v>37</v>
      </c>
      <c r="E10" s="2" t="s">
        <v>44</v>
      </c>
      <c r="F10" s="2" t="s">
        <v>85</v>
      </c>
      <c r="G10" s="2" t="str">
        <f t="shared" si="0"/>
        <v>นางสาวยุพิน มูลสืบ</v>
      </c>
      <c r="H10" s="2">
        <v>1</v>
      </c>
      <c r="I10" s="2">
        <f t="shared" si="1"/>
        <v>405</v>
      </c>
      <c r="J10" s="72"/>
      <c r="K10" s="3">
        <f t="shared" si="2"/>
        <v>405</v>
      </c>
    </row>
    <row r="11" spans="1:12" s="2" customFormat="1" ht="17.100000000000001" customHeight="1" x14ac:dyDescent="0.25">
      <c r="A11" s="1">
        <v>8</v>
      </c>
      <c r="B11" s="2" t="s">
        <v>49</v>
      </c>
      <c r="C11" s="2" t="s">
        <v>55</v>
      </c>
      <c r="D11" s="2" t="s">
        <v>38</v>
      </c>
      <c r="E11" s="2" t="s">
        <v>86</v>
      </c>
      <c r="F11" s="2" t="s">
        <v>87</v>
      </c>
      <c r="G11" s="2" t="str">
        <f t="shared" si="0"/>
        <v>นางเพชรรัตน์ หาญจวณิช</v>
      </c>
      <c r="H11" s="2">
        <v>1</v>
      </c>
      <c r="I11" s="2">
        <f t="shared" si="1"/>
        <v>405</v>
      </c>
      <c r="J11" s="72"/>
      <c r="K11" s="3">
        <f t="shared" si="2"/>
        <v>405</v>
      </c>
    </row>
    <row r="12" spans="1:12" s="2" customFormat="1" ht="17.100000000000001" customHeight="1" x14ac:dyDescent="0.25">
      <c r="A12" s="1">
        <v>9</v>
      </c>
      <c r="B12" s="2" t="s">
        <v>49</v>
      </c>
      <c r="C12" s="2" t="s">
        <v>56</v>
      </c>
      <c r="D12" s="2" t="s">
        <v>39</v>
      </c>
      <c r="E12" s="2" t="s">
        <v>88</v>
      </c>
      <c r="F12" s="2" t="s">
        <v>89</v>
      </c>
      <c r="G12" s="2" t="str">
        <f t="shared" si="0"/>
        <v>นายปฐมพงษ์ หล้าพระบาง</v>
      </c>
      <c r="H12" s="2">
        <v>2</v>
      </c>
      <c r="I12" s="2">
        <f t="shared" si="1"/>
        <v>405</v>
      </c>
      <c r="J12" s="72"/>
      <c r="K12" s="3">
        <f t="shared" si="2"/>
        <v>810</v>
      </c>
    </row>
    <row r="13" spans="1:12" s="2" customFormat="1" ht="17.100000000000001" customHeight="1" x14ac:dyDescent="0.25">
      <c r="A13" s="1">
        <v>10</v>
      </c>
      <c r="B13" s="2" t="s">
        <v>49</v>
      </c>
      <c r="C13" s="2" t="s">
        <v>57</v>
      </c>
      <c r="D13" s="2" t="s">
        <v>39</v>
      </c>
      <c r="E13" s="2" t="s">
        <v>90</v>
      </c>
      <c r="F13" s="2" t="s">
        <v>91</v>
      </c>
      <c r="G13" s="2" t="str">
        <f t="shared" si="0"/>
        <v>นายอธิวัฒน์ เผ่าฐิติวัฒน์</v>
      </c>
      <c r="H13" s="2">
        <v>1</v>
      </c>
      <c r="I13" s="2">
        <f t="shared" si="1"/>
        <v>405</v>
      </c>
      <c r="J13" s="72"/>
      <c r="K13" s="3">
        <f t="shared" si="2"/>
        <v>405</v>
      </c>
    </row>
    <row r="14" spans="1:12" s="2" customFormat="1" ht="17.100000000000001" customHeight="1" x14ac:dyDescent="0.25">
      <c r="A14" s="1">
        <v>11</v>
      </c>
      <c r="B14" s="2" t="s">
        <v>49</v>
      </c>
      <c r="C14" s="2" t="s">
        <v>50</v>
      </c>
      <c r="D14" s="2" t="s">
        <v>37</v>
      </c>
      <c r="E14" s="2" t="s">
        <v>133</v>
      </c>
      <c r="F14" s="2" t="s">
        <v>134</v>
      </c>
      <c r="G14" s="2" t="str">
        <f t="shared" si="0"/>
        <v>นางสาวศศิลออ ชัยบาล</v>
      </c>
      <c r="H14" s="2">
        <v>2</v>
      </c>
      <c r="I14" s="2">
        <f t="shared" si="1"/>
        <v>405</v>
      </c>
      <c r="J14" s="72"/>
      <c r="K14" s="3">
        <f t="shared" si="2"/>
        <v>810</v>
      </c>
      <c r="L14" s="16"/>
    </row>
    <row r="15" spans="1:12" s="2" customFormat="1" ht="17.100000000000001" customHeight="1" x14ac:dyDescent="0.25">
      <c r="A15" s="1">
        <v>12</v>
      </c>
      <c r="B15" s="2" t="s">
        <v>58</v>
      </c>
      <c r="C15" s="2" t="s">
        <v>59</v>
      </c>
      <c r="D15" s="2" t="s">
        <v>37</v>
      </c>
      <c r="E15" s="2" t="s">
        <v>92</v>
      </c>
      <c r="F15" s="2" t="s">
        <v>93</v>
      </c>
      <c r="G15" s="2" t="str">
        <f t="shared" si="0"/>
        <v>นางสาวธัญพิชชา จันทร์หล้า</v>
      </c>
      <c r="H15" s="2">
        <v>3</v>
      </c>
      <c r="I15" s="2">
        <f t="shared" si="1"/>
        <v>405</v>
      </c>
      <c r="J15" s="72"/>
      <c r="K15" s="3">
        <f t="shared" si="2"/>
        <v>1215</v>
      </c>
    </row>
    <row r="16" spans="1:12" s="2" customFormat="1" ht="17.100000000000001" customHeight="1" x14ac:dyDescent="0.25">
      <c r="A16" s="1">
        <v>13</v>
      </c>
      <c r="B16" s="2" t="s">
        <v>58</v>
      </c>
      <c r="C16" s="2" t="s">
        <v>59</v>
      </c>
      <c r="D16" s="2" t="s">
        <v>37</v>
      </c>
      <c r="E16" s="2" t="s">
        <v>94</v>
      </c>
      <c r="F16" s="2" t="s">
        <v>95</v>
      </c>
      <c r="G16" s="2" t="str">
        <f t="shared" si="0"/>
        <v>นางสาวนลินทิพย์ ปาละโรจนกุล</v>
      </c>
      <c r="H16" s="2">
        <v>3</v>
      </c>
      <c r="I16" s="2">
        <f t="shared" si="1"/>
        <v>405</v>
      </c>
      <c r="J16" s="72"/>
      <c r="K16" s="3">
        <f t="shared" si="2"/>
        <v>1215</v>
      </c>
    </row>
    <row r="17" spans="1:12" s="2" customFormat="1" ht="17.100000000000001" customHeight="1" x14ac:dyDescent="0.25">
      <c r="A17" s="1">
        <v>14</v>
      </c>
      <c r="B17" s="2" t="s">
        <v>58</v>
      </c>
      <c r="C17" s="2" t="s">
        <v>60</v>
      </c>
      <c r="D17" s="2" t="s">
        <v>37</v>
      </c>
      <c r="E17" s="2" t="s">
        <v>96</v>
      </c>
      <c r="F17" s="2" t="s">
        <v>97</v>
      </c>
      <c r="G17" s="2" t="str">
        <f t="shared" si="0"/>
        <v>นางสาวพัชรินทร์ คำหน้อย</v>
      </c>
      <c r="H17" s="2">
        <v>1</v>
      </c>
      <c r="I17" s="2">
        <f t="shared" si="1"/>
        <v>405</v>
      </c>
      <c r="J17" s="72"/>
      <c r="K17" s="3">
        <f t="shared" si="2"/>
        <v>405</v>
      </c>
    </row>
    <row r="18" spans="1:12" s="2" customFormat="1" ht="17.100000000000001" customHeight="1" x14ac:dyDescent="0.25">
      <c r="A18" s="1">
        <v>15</v>
      </c>
      <c r="B18" s="2" t="s">
        <v>58</v>
      </c>
      <c r="C18" s="2" t="s">
        <v>60</v>
      </c>
      <c r="D18" s="2" t="s">
        <v>37</v>
      </c>
      <c r="E18" s="2" t="s">
        <v>98</v>
      </c>
      <c r="F18" s="2" t="s">
        <v>99</v>
      </c>
      <c r="G18" s="2" t="str">
        <f t="shared" si="0"/>
        <v>นางสาวพฤกษา สีมาเรณู</v>
      </c>
      <c r="H18" s="2">
        <v>3</v>
      </c>
      <c r="I18" s="2">
        <f t="shared" si="1"/>
        <v>405</v>
      </c>
      <c r="J18" s="72"/>
      <c r="K18" s="3">
        <f t="shared" si="2"/>
        <v>1215</v>
      </c>
    </row>
    <row r="19" spans="1:12" s="2" customFormat="1" ht="17.100000000000001" customHeight="1" x14ac:dyDescent="0.25">
      <c r="A19" s="1">
        <v>16</v>
      </c>
      <c r="B19" s="2" t="s">
        <v>58</v>
      </c>
      <c r="C19" s="2" t="s">
        <v>61</v>
      </c>
      <c r="D19" s="2" t="s">
        <v>38</v>
      </c>
      <c r="E19" s="2" t="s">
        <v>100</v>
      </c>
      <c r="F19" s="2" t="s">
        <v>101</v>
      </c>
      <c r="G19" s="2" t="str">
        <f t="shared" si="0"/>
        <v>นางอัษฎาภรณ์ ต่อระบิล</v>
      </c>
      <c r="H19" s="2">
        <v>2</v>
      </c>
      <c r="I19" s="2">
        <f t="shared" si="1"/>
        <v>405</v>
      </c>
      <c r="J19" s="72"/>
      <c r="K19" s="3">
        <f t="shared" si="2"/>
        <v>810</v>
      </c>
    </row>
    <row r="20" spans="1:12" s="2" customFormat="1" ht="17.100000000000001" customHeight="1" x14ac:dyDescent="0.25">
      <c r="A20" s="1">
        <v>17</v>
      </c>
      <c r="B20" s="2" t="s">
        <v>58</v>
      </c>
      <c r="C20" s="2" t="s">
        <v>62</v>
      </c>
      <c r="D20" s="2" t="s">
        <v>38</v>
      </c>
      <c r="E20" s="2" t="s">
        <v>102</v>
      </c>
      <c r="F20" s="2" t="s">
        <v>103</v>
      </c>
      <c r="G20" s="2" t="str">
        <f t="shared" si="0"/>
        <v>นางกัญญาภัทร แก้วบุญเรือง</v>
      </c>
      <c r="H20" s="2">
        <v>2</v>
      </c>
      <c r="I20" s="2">
        <f t="shared" si="1"/>
        <v>405</v>
      </c>
      <c r="J20" s="72"/>
      <c r="K20" s="3">
        <f t="shared" si="2"/>
        <v>810</v>
      </c>
    </row>
    <row r="21" spans="1:12" s="2" customFormat="1" ht="17.100000000000001" customHeight="1" x14ac:dyDescent="0.25">
      <c r="A21" s="1">
        <v>18</v>
      </c>
      <c r="B21" s="2" t="s">
        <v>58</v>
      </c>
      <c r="C21" s="2" t="s">
        <v>63</v>
      </c>
      <c r="D21" s="2" t="s">
        <v>39</v>
      </c>
      <c r="E21" s="2" t="s">
        <v>104</v>
      </c>
      <c r="F21" s="2" t="s">
        <v>105</v>
      </c>
      <c r="G21" s="2" t="str">
        <f t="shared" si="0"/>
        <v>นายสุทัศน์ สุดี</v>
      </c>
      <c r="H21" s="2">
        <v>1</v>
      </c>
      <c r="I21" s="2">
        <f t="shared" si="1"/>
        <v>405</v>
      </c>
      <c r="J21" s="72"/>
      <c r="K21" s="3">
        <f t="shared" si="2"/>
        <v>405</v>
      </c>
    </row>
    <row r="22" spans="1:12" s="2" customFormat="1" ht="17.100000000000001" customHeight="1" x14ac:dyDescent="0.25">
      <c r="A22" s="1">
        <v>19</v>
      </c>
      <c r="B22" s="2" t="s">
        <v>58</v>
      </c>
      <c r="C22" s="2" t="s">
        <v>64</v>
      </c>
      <c r="D22" s="2" t="s">
        <v>38</v>
      </c>
      <c r="E22" s="2" t="s">
        <v>106</v>
      </c>
      <c r="F22" s="2" t="s">
        <v>107</v>
      </c>
      <c r="G22" s="2" t="str">
        <f t="shared" si="0"/>
        <v>นางมัลลิกา โทนแก้ว</v>
      </c>
      <c r="H22" s="2">
        <v>1</v>
      </c>
      <c r="I22" s="2">
        <f t="shared" si="1"/>
        <v>405</v>
      </c>
      <c r="J22" s="72"/>
      <c r="K22" s="3">
        <f t="shared" si="2"/>
        <v>405</v>
      </c>
    </row>
    <row r="23" spans="1:12" s="2" customFormat="1" ht="17.100000000000001" customHeight="1" x14ac:dyDescent="0.25">
      <c r="A23" s="1">
        <v>20</v>
      </c>
      <c r="B23" s="2" t="s">
        <v>58</v>
      </c>
      <c r="C23" s="2" t="s">
        <v>65</v>
      </c>
      <c r="D23" s="2" t="s">
        <v>38</v>
      </c>
      <c r="E23" s="2" t="s">
        <v>108</v>
      </c>
      <c r="F23" s="2" t="s">
        <v>109</v>
      </c>
      <c r="G23" s="2" t="str">
        <f t="shared" si="0"/>
        <v>นางกันยากาญจน์ มโน</v>
      </c>
      <c r="H23" s="2">
        <v>2</v>
      </c>
      <c r="I23" s="2">
        <f t="shared" si="1"/>
        <v>405</v>
      </c>
      <c r="J23" s="72"/>
      <c r="K23" s="3">
        <f t="shared" si="2"/>
        <v>810</v>
      </c>
    </row>
    <row r="24" spans="1:12" s="2" customFormat="1" ht="17.100000000000001" customHeight="1" x14ac:dyDescent="0.25">
      <c r="A24" s="1">
        <v>21</v>
      </c>
      <c r="B24" s="2" t="s">
        <v>58</v>
      </c>
      <c r="C24" s="2" t="s">
        <v>65</v>
      </c>
      <c r="D24" s="2" t="s">
        <v>38</v>
      </c>
      <c r="E24" s="2" t="s">
        <v>110</v>
      </c>
      <c r="F24" s="2" t="s">
        <v>111</v>
      </c>
      <c r="G24" s="2" t="str">
        <f t="shared" si="0"/>
        <v>นางสุธิดา โสภากัญญา</v>
      </c>
      <c r="H24" s="2">
        <v>3</v>
      </c>
      <c r="I24" s="2">
        <f t="shared" si="1"/>
        <v>405</v>
      </c>
      <c r="J24" s="72"/>
      <c r="K24" s="3">
        <f t="shared" si="2"/>
        <v>1215</v>
      </c>
    </row>
    <row r="25" spans="1:12" s="2" customFormat="1" ht="17.100000000000001" customHeight="1" x14ac:dyDescent="0.25">
      <c r="A25" s="1">
        <v>23</v>
      </c>
      <c r="B25" s="2" t="s">
        <v>58</v>
      </c>
      <c r="C25" s="2" t="s">
        <v>66</v>
      </c>
      <c r="D25" s="2" t="s">
        <v>39</v>
      </c>
      <c r="E25" s="2" t="s">
        <v>112</v>
      </c>
      <c r="F25" s="2" t="s">
        <v>113</v>
      </c>
      <c r="G25" s="2" t="str">
        <f t="shared" si="0"/>
        <v>นายกฤษฎากานต์ จี๋มะลิ</v>
      </c>
      <c r="H25" s="2">
        <v>2</v>
      </c>
      <c r="I25" s="2">
        <f t="shared" si="1"/>
        <v>405</v>
      </c>
      <c r="J25" s="72"/>
      <c r="K25" s="3">
        <f t="shared" si="2"/>
        <v>810</v>
      </c>
    </row>
    <row r="26" spans="1:12" s="2" customFormat="1" ht="17.100000000000001" customHeight="1" x14ac:dyDescent="0.25">
      <c r="A26" s="1">
        <v>24</v>
      </c>
      <c r="B26" s="2" t="s">
        <v>67</v>
      </c>
      <c r="C26" s="2" t="s">
        <v>68</v>
      </c>
      <c r="D26" s="2" t="s">
        <v>39</v>
      </c>
      <c r="E26" s="2" t="s">
        <v>114</v>
      </c>
      <c r="F26" s="2" t="s">
        <v>115</v>
      </c>
      <c r="G26" s="2" t="str">
        <f t="shared" si="0"/>
        <v>นายประภาส จันตาวรรณเดช</v>
      </c>
      <c r="H26" s="2">
        <v>1</v>
      </c>
      <c r="I26" s="2">
        <f t="shared" si="1"/>
        <v>405</v>
      </c>
      <c r="J26" s="72"/>
      <c r="K26" s="3">
        <f t="shared" si="2"/>
        <v>405</v>
      </c>
    </row>
    <row r="27" spans="1:12" s="2" customFormat="1" ht="17.100000000000001" customHeight="1" x14ac:dyDescent="0.25">
      <c r="A27" s="1">
        <v>25</v>
      </c>
      <c r="B27" s="2" t="s">
        <v>67</v>
      </c>
      <c r="C27" s="2" t="s">
        <v>68</v>
      </c>
      <c r="D27" s="2" t="s">
        <v>38</v>
      </c>
      <c r="E27" s="2" t="s">
        <v>45</v>
      </c>
      <c r="F27" s="2" t="s">
        <v>116</v>
      </c>
      <c r="G27" s="2" t="str">
        <f t="shared" si="0"/>
        <v>นางณัฐชญา คงแก้ว</v>
      </c>
      <c r="H27" s="2">
        <v>2</v>
      </c>
      <c r="I27" s="2">
        <f t="shared" si="1"/>
        <v>405</v>
      </c>
      <c r="J27" s="72"/>
      <c r="K27" s="3">
        <f t="shared" si="2"/>
        <v>810</v>
      </c>
    </row>
    <row r="28" spans="1:12" s="2" customFormat="1" ht="17.100000000000001" customHeight="1" x14ac:dyDescent="0.25">
      <c r="A28" s="1">
        <v>26</v>
      </c>
      <c r="B28" s="2" t="s">
        <v>67</v>
      </c>
      <c r="C28" s="2" t="s">
        <v>68</v>
      </c>
      <c r="D28" s="2" t="s">
        <v>38</v>
      </c>
      <c r="E28" s="2" t="s">
        <v>117</v>
      </c>
      <c r="F28" s="2" t="s">
        <v>115</v>
      </c>
      <c r="G28" s="2" t="str">
        <f t="shared" si="0"/>
        <v>นางปิ่นแก้ว จันตาวรรณเดช</v>
      </c>
      <c r="H28" s="2">
        <v>2</v>
      </c>
      <c r="I28" s="2">
        <f t="shared" si="1"/>
        <v>405</v>
      </c>
      <c r="J28" s="72"/>
      <c r="K28" s="3">
        <f t="shared" si="2"/>
        <v>810</v>
      </c>
    </row>
    <row r="29" spans="1:12" s="13" customFormat="1" ht="17.100000000000001" customHeight="1" x14ac:dyDescent="0.25">
      <c r="A29" s="1">
        <v>28</v>
      </c>
      <c r="B29" s="13" t="s">
        <v>67</v>
      </c>
      <c r="C29" s="13" t="s">
        <v>69</v>
      </c>
      <c r="D29" s="13" t="s">
        <v>39</v>
      </c>
      <c r="E29" s="13" t="s">
        <v>118</v>
      </c>
      <c r="F29" s="13" t="s">
        <v>119</v>
      </c>
      <c r="G29" s="13" t="s">
        <v>46</v>
      </c>
      <c r="H29" s="13">
        <v>2</v>
      </c>
      <c r="I29" s="13">
        <f t="shared" ref="I29:I38" si="3">SUM($I$3)</f>
        <v>405</v>
      </c>
      <c r="J29" s="72"/>
      <c r="K29" s="14">
        <f t="shared" si="2"/>
        <v>810</v>
      </c>
      <c r="L29" s="13" t="s">
        <v>129</v>
      </c>
    </row>
    <row r="30" spans="1:12" s="2" customFormat="1" ht="17.100000000000001" customHeight="1" x14ac:dyDescent="0.25">
      <c r="A30" s="1">
        <v>29</v>
      </c>
      <c r="B30" s="2" t="s">
        <v>67</v>
      </c>
      <c r="C30" s="2" t="s">
        <v>69</v>
      </c>
      <c r="D30" s="2" t="s">
        <v>38</v>
      </c>
      <c r="E30" s="2" t="s">
        <v>120</v>
      </c>
      <c r="F30" s="2" t="s">
        <v>121</v>
      </c>
      <c r="G30" s="2" t="str">
        <f t="shared" ref="G30:G37" si="4">D30&amp;E30&amp;" "&amp;F30</f>
        <v>นางธัญญรัตน์ กันทะลือ</v>
      </c>
      <c r="H30" s="2">
        <v>3</v>
      </c>
      <c r="I30" s="2">
        <f t="shared" si="3"/>
        <v>405</v>
      </c>
      <c r="J30" s="72"/>
      <c r="K30" s="3">
        <f t="shared" si="2"/>
        <v>1215</v>
      </c>
    </row>
    <row r="31" spans="1:12" s="2" customFormat="1" ht="17.100000000000001" customHeight="1" x14ac:dyDescent="0.25">
      <c r="A31" s="1">
        <v>30</v>
      </c>
      <c r="B31" s="2" t="s">
        <v>67</v>
      </c>
      <c r="C31" s="2" t="s">
        <v>70</v>
      </c>
      <c r="D31" s="2" t="s">
        <v>39</v>
      </c>
      <c r="E31" s="2" t="s">
        <v>122</v>
      </c>
      <c r="F31" s="2" t="s">
        <v>123</v>
      </c>
      <c r="G31" s="2" t="str">
        <f t="shared" si="4"/>
        <v>นายศกมลภัคร์ เนืองนิมมานย์</v>
      </c>
      <c r="H31" s="2">
        <v>2</v>
      </c>
      <c r="I31" s="2">
        <f t="shared" si="3"/>
        <v>405</v>
      </c>
      <c r="J31" s="72"/>
      <c r="K31" s="3">
        <f t="shared" si="2"/>
        <v>810</v>
      </c>
    </row>
    <row r="32" spans="1:12" s="2" customFormat="1" ht="17.100000000000001" customHeight="1" x14ac:dyDescent="0.25">
      <c r="A32" s="1">
        <v>31</v>
      </c>
      <c r="B32" s="2" t="s">
        <v>67</v>
      </c>
      <c r="C32" s="2" t="s">
        <v>71</v>
      </c>
      <c r="D32" s="2" t="s">
        <v>37</v>
      </c>
      <c r="E32" s="2" t="s">
        <v>124</v>
      </c>
      <c r="F32" s="2" t="s">
        <v>89</v>
      </c>
      <c r="G32" s="2" t="str">
        <f t="shared" si="4"/>
        <v>นางสาวปฐมา หล้าพระบาง</v>
      </c>
      <c r="H32" s="2">
        <v>1</v>
      </c>
      <c r="I32" s="2">
        <f t="shared" si="3"/>
        <v>405</v>
      </c>
      <c r="J32" s="72"/>
      <c r="K32" s="3">
        <f t="shared" si="2"/>
        <v>405</v>
      </c>
    </row>
    <row r="33" spans="1:12" s="2" customFormat="1" ht="17.100000000000001" customHeight="1" x14ac:dyDescent="0.25">
      <c r="A33" s="1">
        <v>32</v>
      </c>
      <c r="B33" s="2" t="s">
        <v>67</v>
      </c>
      <c r="C33" s="2" t="s">
        <v>71</v>
      </c>
      <c r="D33" s="2" t="s">
        <v>39</v>
      </c>
      <c r="E33" s="2" t="s">
        <v>125</v>
      </c>
      <c r="F33" s="2" t="s">
        <v>126</v>
      </c>
      <c r="G33" s="2" t="str">
        <f t="shared" si="4"/>
        <v>นายสมยศ ใจมาเปี้ย</v>
      </c>
      <c r="H33" s="2">
        <v>1</v>
      </c>
      <c r="I33" s="2">
        <f t="shared" si="3"/>
        <v>405</v>
      </c>
      <c r="J33" s="72"/>
      <c r="K33" s="3">
        <f t="shared" si="2"/>
        <v>405</v>
      </c>
    </row>
    <row r="34" spans="1:12" s="2" customFormat="1" ht="17.100000000000001" customHeight="1" x14ac:dyDescent="0.25">
      <c r="A34" s="1">
        <v>33</v>
      </c>
      <c r="B34" s="2" t="s">
        <v>67</v>
      </c>
      <c r="C34" s="2" t="s">
        <v>72</v>
      </c>
      <c r="D34" s="2" t="s">
        <v>37</v>
      </c>
      <c r="E34" s="2" t="s">
        <v>127</v>
      </c>
      <c r="F34" s="2" t="s">
        <v>128</v>
      </c>
      <c r="G34" s="2" t="str">
        <f t="shared" si="4"/>
        <v>นางสาวญาณี สีนวน</v>
      </c>
      <c r="H34" s="2">
        <v>3</v>
      </c>
      <c r="I34" s="2">
        <f t="shared" si="3"/>
        <v>405</v>
      </c>
      <c r="J34" s="72"/>
      <c r="K34" s="3">
        <f t="shared" si="2"/>
        <v>1215</v>
      </c>
    </row>
    <row r="35" spans="1:12" s="2" customFormat="1" ht="17.100000000000001" customHeight="1" x14ac:dyDescent="0.25">
      <c r="A35" s="1">
        <v>34</v>
      </c>
      <c r="B35" s="2" t="s">
        <v>67</v>
      </c>
      <c r="C35" s="2" t="s">
        <v>130</v>
      </c>
      <c r="D35" s="2" t="s">
        <v>38</v>
      </c>
      <c r="E35" s="2" t="s">
        <v>132</v>
      </c>
      <c r="F35" s="2" t="s">
        <v>131</v>
      </c>
      <c r="G35" s="2" t="str">
        <f t="shared" si="4"/>
        <v>นางสิริพร ทองดี</v>
      </c>
      <c r="H35" s="2">
        <v>4</v>
      </c>
      <c r="I35" s="2">
        <f t="shared" si="3"/>
        <v>405</v>
      </c>
      <c r="J35" s="72"/>
      <c r="K35" s="3">
        <f t="shared" si="2"/>
        <v>1620</v>
      </c>
    </row>
    <row r="36" spans="1:12" s="2" customFormat="1" ht="17.100000000000001" customHeight="1" x14ac:dyDescent="0.25">
      <c r="A36" s="1">
        <v>35</v>
      </c>
      <c r="B36" s="2" t="s">
        <v>67</v>
      </c>
      <c r="C36" s="2" t="s">
        <v>136</v>
      </c>
      <c r="D36" s="2" t="s">
        <v>37</v>
      </c>
      <c r="E36" s="2" t="s">
        <v>137</v>
      </c>
      <c r="F36" s="2" t="s">
        <v>138</v>
      </c>
      <c r="G36" s="2" t="str">
        <f t="shared" si="4"/>
        <v>นางสาวสายรุ้ง หล่อใจ</v>
      </c>
      <c r="H36" s="2">
        <v>3</v>
      </c>
      <c r="I36" s="2">
        <f t="shared" si="3"/>
        <v>405</v>
      </c>
      <c r="J36" s="72"/>
      <c r="K36" s="3">
        <f t="shared" si="2"/>
        <v>1215</v>
      </c>
    </row>
    <row r="37" spans="1:12" s="2" customFormat="1" ht="17.100000000000001" customHeight="1" x14ac:dyDescent="0.25">
      <c r="A37" s="1">
        <v>37</v>
      </c>
      <c r="B37" s="2" t="s">
        <v>67</v>
      </c>
      <c r="C37" s="2" t="s">
        <v>141</v>
      </c>
      <c r="D37" s="2" t="s">
        <v>37</v>
      </c>
      <c r="E37" s="2" t="s">
        <v>139</v>
      </c>
      <c r="F37" s="2" t="s">
        <v>140</v>
      </c>
      <c r="G37" s="2" t="str">
        <f t="shared" si="4"/>
        <v>นางสาวพิไลลักษณ์ จันทร์อาภาส</v>
      </c>
      <c r="H37" s="2">
        <v>3</v>
      </c>
      <c r="I37" s="2">
        <f t="shared" si="3"/>
        <v>405</v>
      </c>
      <c r="J37" s="72"/>
      <c r="K37" s="3">
        <f t="shared" si="2"/>
        <v>1215</v>
      </c>
      <c r="L37" s="2" t="s">
        <v>142</v>
      </c>
    </row>
    <row r="38" spans="1:12" s="2" customFormat="1" ht="17.100000000000001" customHeight="1" x14ac:dyDescent="0.25">
      <c r="A38" s="1">
        <v>38</v>
      </c>
      <c r="B38" s="2" t="s">
        <v>58</v>
      </c>
      <c r="C38" s="2" t="s">
        <v>144</v>
      </c>
      <c r="D38" s="2" t="s">
        <v>37</v>
      </c>
      <c r="E38" s="2" t="s">
        <v>145</v>
      </c>
      <c r="F38" s="2" t="s">
        <v>146</v>
      </c>
      <c r="G38" s="2" t="str">
        <f>D38&amp;E38&amp;" "&amp;F38</f>
        <v>นางสาวนภัสณรัญชน์ มะโนธรรม</v>
      </c>
      <c r="H38" s="2">
        <v>1</v>
      </c>
      <c r="I38" s="2">
        <f t="shared" si="3"/>
        <v>405</v>
      </c>
      <c r="J38" s="72"/>
      <c r="K38" s="3">
        <f t="shared" si="2"/>
        <v>405</v>
      </c>
    </row>
    <row r="39" spans="1:12" s="69" customFormat="1" ht="17.100000000000001" customHeight="1" x14ac:dyDescent="0.25">
      <c r="A39" s="68"/>
      <c r="J39" s="72"/>
    </row>
    <row r="40" spans="1:12" ht="17.100000000000001" customHeight="1" x14ac:dyDescent="0.25">
      <c r="J40" s="72"/>
    </row>
    <row r="43" spans="1:12" s="2" customFormat="1" ht="17.100000000000001" customHeight="1" x14ac:dyDescent="0.25">
      <c r="A43" s="1"/>
      <c r="J43" s="72"/>
      <c r="K43" s="3"/>
    </row>
    <row r="44" spans="1:12" s="2" customFormat="1" ht="17.100000000000001" customHeight="1" x14ac:dyDescent="0.25">
      <c r="A44" s="1"/>
      <c r="J44" s="72"/>
      <c r="K44" s="3"/>
    </row>
    <row r="45" spans="1:12" ht="17.100000000000001" customHeight="1" x14ac:dyDescent="0.25">
      <c r="L45" s="2"/>
    </row>
    <row r="46" spans="1:12" ht="20.100000000000001" customHeight="1" x14ac:dyDescent="0.4">
      <c r="G46" s="11" t="s">
        <v>135</v>
      </c>
      <c r="H46" s="4">
        <f>SUM(H4:H45)</f>
        <v>67</v>
      </c>
      <c r="I46" s="15"/>
      <c r="J46" s="74">
        <f>SUM(J4:J45)</f>
        <v>0</v>
      </c>
      <c r="K46" s="5">
        <f>SUM(K4:K45)</f>
        <v>27135</v>
      </c>
      <c r="L46" s="2"/>
    </row>
    <row r="47" spans="1:12" s="12" customFormat="1" ht="20.100000000000001" customHeight="1" x14ac:dyDescent="0.25">
      <c r="H47" s="11" t="s">
        <v>40</v>
      </c>
      <c r="I47" s="11"/>
      <c r="J47" s="73"/>
      <c r="K47" s="11" t="s">
        <v>41</v>
      </c>
      <c r="L47" s="2"/>
    </row>
    <row r="48" spans="1:12" ht="17.100000000000001" customHeight="1" x14ac:dyDescent="0.25">
      <c r="L48" s="2"/>
    </row>
    <row r="49" spans="11:12" ht="17.100000000000001" customHeight="1" x14ac:dyDescent="0.25">
      <c r="K49" s="11" t="s">
        <v>157</v>
      </c>
      <c r="L49" s="2"/>
    </row>
    <row r="50" spans="11:12" ht="17.100000000000001" customHeight="1" x14ac:dyDescent="0.25">
      <c r="L50" s="2"/>
    </row>
    <row r="51" spans="11:12" ht="17.100000000000001" customHeight="1" x14ac:dyDescent="0.25">
      <c r="L51" s="2"/>
    </row>
    <row r="52" spans="11:12" ht="17.100000000000001" customHeight="1" x14ac:dyDescent="0.25">
      <c r="L52" s="2"/>
    </row>
  </sheetData>
  <printOptions gridLines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รายการเปลี่ยนแปลง</vt:lpstr>
      <vt:lpstr>งบ-คน</vt:lpstr>
      <vt:lpstr>รายการเปลี่ยนแปลง!Print_Titles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spkcm365</cp:lastModifiedBy>
  <cp:lastPrinted>2026-05-29T04:23:55Z</cp:lastPrinted>
  <dcterms:created xsi:type="dcterms:W3CDTF">2018-01-05T06:02:15Z</dcterms:created>
  <dcterms:modified xsi:type="dcterms:W3CDTF">2026-06-04T07:31:00Z</dcterms:modified>
</cp:coreProperties>
</file>